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วิทยาลัยนานาชาติ\01 แบบฟอร์ม โครงการ ค่าสอน บรรณาสาร\ค่าสอนเกินภาระงาน 64\"/>
    </mc:Choice>
  </mc:AlternateContent>
  <bookViews>
    <workbookView xWindow="-120" yWindow="-120" windowWidth="21840" windowHeight="13140" activeTab="1"/>
  </bookViews>
  <sheets>
    <sheet name="Sheet1" sheetId="4" r:id="rId1"/>
    <sheet name="2.63" sheetId="2" r:id="rId2"/>
    <sheet name="บันทึกหน้าแบบฟอร์ม" sheetId="3" r:id="rId3"/>
    <sheet name="ใบขวาง" sheetId="5" r:id="rId4"/>
    <sheet name="ตารางกรอกภาระงาน " sheetId="7" r:id="rId5"/>
  </sheets>
  <definedNames>
    <definedName name="_xlnm.Print_Area" localSheetId="4">'ตารางกรอกภาระงาน '!$A$1:$J$18</definedName>
    <definedName name="_xlnm.Print_Titles" localSheetId="1">'2.63'!$8:$9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35" i="2" l="1"/>
  <c r="F247" i="2"/>
  <c r="F244" i="2"/>
  <c r="F242" i="2"/>
  <c r="F240" i="2"/>
  <c r="F238" i="2"/>
  <c r="F236" i="2"/>
  <c r="F234" i="2"/>
  <c r="F246" i="2" l="1"/>
  <c r="I18" i="7"/>
  <c r="G10" i="7"/>
  <c r="F10" i="7"/>
  <c r="F18" i="7" s="1"/>
  <c r="F7" i="7"/>
  <c r="H18" i="7"/>
  <c r="G18" i="7"/>
  <c r="B12" i="5" l="1"/>
  <c r="H6" i="5"/>
  <c r="J18" i="7" l="1"/>
  <c r="H17" i="7"/>
  <c r="G17" i="7"/>
  <c r="F17" i="7"/>
  <c r="H14" i="7"/>
  <c r="G14" i="7"/>
  <c r="F14" i="7"/>
  <c r="H10" i="7"/>
  <c r="H7" i="7"/>
  <c r="G7" i="7"/>
  <c r="F16" i="2" l="1"/>
  <c r="F18" i="2"/>
  <c r="F14" i="2"/>
  <c r="F12" i="2"/>
  <c r="G16" i="7"/>
  <c r="I15" i="7"/>
  <c r="G15" i="7"/>
  <c r="I12" i="7"/>
  <c r="G12" i="7"/>
  <c r="I11" i="7"/>
  <c r="G11" i="7"/>
  <c r="I8" i="7"/>
  <c r="G8" i="7"/>
  <c r="F22" i="2"/>
  <c r="C6" i="5"/>
  <c r="C269" i="2"/>
  <c r="F249" i="2"/>
  <c r="F230" i="2"/>
  <c r="F228" i="2"/>
  <c r="F226" i="2"/>
  <c r="F224" i="2"/>
  <c r="F200" i="2"/>
  <c r="F198" i="2"/>
  <c r="F196" i="2"/>
  <c r="F194" i="2"/>
  <c r="F170" i="2"/>
  <c r="F168" i="2"/>
  <c r="F166" i="2"/>
  <c r="F164" i="2"/>
  <c r="F140" i="2"/>
  <c r="F138" i="2"/>
  <c r="F136" i="2"/>
  <c r="F134" i="2"/>
  <c r="F110" i="2"/>
  <c r="F108" i="2"/>
  <c r="F106" i="2"/>
  <c r="F104" i="2"/>
  <c r="F80" i="2"/>
  <c r="F78" i="2"/>
  <c r="F76" i="2"/>
  <c r="F74" i="2"/>
  <c r="F42" i="2"/>
  <c r="F44" i="2"/>
  <c r="F46" i="2"/>
  <c r="F48" i="2"/>
  <c r="F50" i="2"/>
  <c r="F10" i="2"/>
  <c r="F20" i="2"/>
  <c r="F24" i="2"/>
  <c r="F26" i="2"/>
  <c r="F28" i="2"/>
  <c r="F30" i="2"/>
  <c r="F32" i="2"/>
  <c r="F34" i="2"/>
  <c r="F36" i="2"/>
  <c r="F38" i="2"/>
  <c r="F40" i="2"/>
  <c r="F54" i="2"/>
  <c r="F56" i="2"/>
  <c r="F58" i="2"/>
  <c r="F60" i="2"/>
  <c r="F62" i="2"/>
  <c r="F64" i="2"/>
  <c r="F66" i="2"/>
  <c r="F68" i="2"/>
  <c r="F70" i="2"/>
  <c r="F72" i="2"/>
  <c r="F84" i="2"/>
  <c r="F86" i="2"/>
  <c r="F88" i="2"/>
  <c r="F90" i="2"/>
  <c r="F92" i="2"/>
  <c r="F94" i="2"/>
  <c r="F96" i="2"/>
  <c r="F98" i="2"/>
  <c r="F100" i="2"/>
  <c r="F102" i="2"/>
  <c r="F114" i="2"/>
  <c r="F116" i="2"/>
  <c r="F118" i="2"/>
  <c r="F120" i="2"/>
  <c r="F122" i="2"/>
  <c r="F124" i="2"/>
  <c r="F126" i="2"/>
  <c r="F128" i="2"/>
  <c r="F130" i="2"/>
  <c r="F132" i="2"/>
  <c r="F144" i="2"/>
  <c r="F146" i="2"/>
  <c r="F148" i="2"/>
  <c r="F150" i="2"/>
  <c r="F152" i="2"/>
  <c r="F154" i="2"/>
  <c r="F156" i="2"/>
  <c r="F158" i="2"/>
  <c r="F160" i="2"/>
  <c r="F162" i="2"/>
  <c r="F174" i="2"/>
  <c r="F176" i="2"/>
  <c r="F178" i="2"/>
  <c r="F180" i="2"/>
  <c r="F182" i="2"/>
  <c r="F184" i="2"/>
  <c r="F186" i="2"/>
  <c r="F188" i="2"/>
  <c r="F190" i="2"/>
  <c r="F192" i="2"/>
  <c r="F204" i="2"/>
  <c r="F206" i="2"/>
  <c r="F208" i="2"/>
  <c r="F210" i="2"/>
  <c r="F212" i="2"/>
  <c r="F214" i="2"/>
  <c r="F216" i="2"/>
  <c r="F218" i="2"/>
  <c r="F220" i="2"/>
  <c r="F222" i="2"/>
  <c r="C270" i="2"/>
  <c r="F19" i="3"/>
  <c r="F79" i="2" l="1"/>
  <c r="F191" i="2"/>
  <c r="F205" i="2"/>
  <c r="F163" i="2"/>
  <c r="F219" i="2"/>
  <c r="F107" i="2"/>
  <c r="F177" i="2"/>
  <c r="F37" i="2"/>
  <c r="F52" i="2" s="1"/>
  <c r="F65" i="2" s="1"/>
  <c r="F82" i="2" s="1"/>
  <c r="F93" i="2" s="1"/>
  <c r="F112" i="2" s="1"/>
  <c r="F121" i="2" s="1"/>
  <c r="F142" i="2" s="1"/>
  <c r="F149" i="2" s="1"/>
  <c r="F248" i="2" s="1"/>
  <c r="F51" i="2"/>
  <c r="F23" i="2"/>
  <c r="F232" i="2" l="1"/>
  <c r="F233" i="2" s="1"/>
  <c r="F250" i="2" s="1"/>
  <c r="F251" i="2" s="1"/>
</calcChain>
</file>

<file path=xl/sharedStrings.xml><?xml version="1.0" encoding="utf-8"?>
<sst xmlns="http://schemas.openxmlformats.org/spreadsheetml/2006/main" count="385" uniqueCount="301">
  <si>
    <t>ระยะเวลาที่สอน</t>
  </si>
  <si>
    <t>สัปดาห์ที่</t>
  </si>
  <si>
    <t>วันที่/เดือน</t>
  </si>
  <si>
    <t>ภาคทฤษฎี</t>
  </si>
  <si>
    <t>ภาคปฏิบัติ</t>
  </si>
  <si>
    <t>รวม</t>
  </si>
  <si>
    <t xml:space="preserve"> ระดับ    (…/….) ปริญญาตรี</t>
  </si>
  <si>
    <t>หมายเหตุ</t>
  </si>
  <si>
    <t>ชั่วโมง</t>
  </si>
  <si>
    <t>รวมชั่วโมงสอนตามเกณฑ์</t>
  </si>
  <si>
    <t>ตำแหน่ง</t>
  </si>
  <si>
    <t>อาจารย์ประจำ</t>
  </si>
  <si>
    <t>10 ชั่วโมง : สัปดาห์</t>
  </si>
  <si>
    <t xml:space="preserve"> 6  ชั่วโมง : สัปดาห์</t>
  </si>
  <si>
    <t>3  ชั่วโมง : สัปดาห์</t>
  </si>
  <si>
    <t>ชั่วโมงสอนตามเกณฑ์ : สัปดาห์</t>
  </si>
  <si>
    <t>รวมทั้งภาคการศึกษา</t>
  </si>
  <si>
    <t>150 ชั่วโมง</t>
  </si>
  <si>
    <t>90 ชั่วโมง</t>
  </si>
  <si>
    <t>45 ชั่วโมง</t>
  </si>
  <si>
    <t xml:space="preserve">หัวหน้าภาควิชา  รองคณบดี  รองผู้อำนวยการ  </t>
  </si>
  <si>
    <t>อาจารย์ผู้ดำรงตำแหน่งเลขานุการคณะ หรือตำแหน่งที่เทียบเท่า</t>
  </si>
  <si>
    <t xml:space="preserve">อธิการบดี  ผู้อำนวยการ  รองอธิการบดี  คณบดี  </t>
  </si>
  <si>
    <t>หรือตำแหน่งที่เทียบเท่า</t>
  </si>
  <si>
    <t>ผู้ขออนุมัติ</t>
  </si>
  <si>
    <t>ผู้รับรอง</t>
  </si>
  <si>
    <t>ผู้อนุมัติ</t>
  </si>
  <si>
    <t>การคำนวณชั่วโมงสอน  ดังนี้</t>
  </si>
  <si>
    <t>1.  การสอนภาคทฤษฎี  1  ชั่วโมงมีค่าเท่ากับ  1  หน่วยชั่วโมง</t>
  </si>
  <si>
    <t>2.  การสอนภาคปฏิบัติหรือการคุมฝึกในห้องทดลอง  2  ชั่วโมงมีค่าเท่ากับ  1  หน่วยชั่วโมง</t>
  </si>
  <si>
    <t>จำนวนชั่วโมงที่เบิกได้ทั้งหมดในภาคการศึกษา</t>
  </si>
  <si>
    <t>รวมเงินที่เบิก ได้ทั้งหมด</t>
  </si>
  <si>
    <t>ลงชื่อ…………………………………</t>
  </si>
  <si>
    <t>บาท</t>
  </si>
  <si>
    <t xml:space="preserve"> ***ทุกตำแหน่งสอนเกินชั่วโมงตามเกณฑ์ที่กำหนด  เบิกค่าสอนได้ชั่วโมงละ  400  บาท***</t>
  </si>
  <si>
    <t>บันทึกข้อความ</t>
  </si>
  <si>
    <t>เรื่อง</t>
  </si>
  <si>
    <t>เรียน</t>
  </si>
  <si>
    <t>วันที่</t>
  </si>
  <si>
    <t>ชื่อผู้สอน</t>
  </si>
  <si>
    <t>คณะ</t>
  </si>
  <si>
    <t>ภาคการศึกษาที่</t>
  </si>
  <si>
    <t>ระหว่าง</t>
  </si>
  <si>
    <t>จึงเรียนมาเพื่อโปรดพิจารณา</t>
  </si>
  <si>
    <t xml:space="preserve">ชั่วโมงสอนตามเกณฑ์ ต่อภาคการศึกษา </t>
  </si>
  <si>
    <t>จำนวนเวลาที่สอนจริง</t>
  </si>
  <si>
    <t>อาจารย์</t>
  </si>
  <si>
    <t>แนะนำการกรอกแบบฟอร์มเบิกค่าสอนเกินภาระงาน</t>
  </si>
  <si>
    <t>กรอกชื่อ ตำแหน่ง และเกณฑ์การสอน (ตำแหน่งอาจารย์ = 150 )</t>
  </si>
  <si>
    <t>(รหัสวิชา)</t>
  </si>
  <si>
    <t>กรอกรหัสวิชาที่สอน ในช่อง "วิชาที่สอน"</t>
  </si>
  <si>
    <t>กรอกจำนวนสอนโดย แบ่งเป็นภาคทฤษฎี และภาคปฏิบัติ  โดยจะต้องสอดคล้องกับตารางสอน</t>
  </si>
  <si>
    <t>ตรวจสอบจำนวนชั่วโมงสอนรวมในแต่ละสัปดาห์ และจำนวนชั่วโมงสอนตลอดภาคการศึกษา</t>
  </si>
  <si>
    <t xml:space="preserve">ตรวจสอบบันทึกเบิกจ่าย  ใน Sheet ชื่อ "บันทึกหน้าแบบฟอร์ม"  </t>
  </si>
  <si>
    <t>แนบเอกสารประกอบการเบิกจ่าย  ประกอบด้วย</t>
  </si>
  <si>
    <t>ตารางสอน</t>
  </si>
  <si>
    <t>หนังสือขออนุมัติสอนชดเชย (ถ้ามี)</t>
  </si>
  <si>
    <t>ทั้งนี้  โปรดตรวจสอบจำนวนชั่วโมงที่สอนแต่ละรายวิชาว่าเกินว่าจำนวนที่ขอเบิกจ่ายได้หรือไม่</t>
  </si>
  <si>
    <t>Ex.</t>
  </si>
  <si>
    <t xml:space="preserve">หน่วยกิต = </t>
  </si>
  <si>
    <t>3(3-0-6)</t>
  </si>
  <si>
    <t>สามารถนับจำนวนชั่วโมงสอน  ภาคบรรยายได้ไม่เกิน 45 ชั่วโมง</t>
  </si>
  <si>
    <t>3(2-2-5)</t>
  </si>
  <si>
    <t>สามารถนับจำนวนชั่วโมงสอน  ภาคบรรยายได้ไม่เกิน 30 ชั่วโมง ปฏิบัติไม่เกิน 30 ชั่วโมง</t>
  </si>
  <si>
    <t>2(2-0-5)</t>
  </si>
  <si>
    <t>สามารถนับจำนวนชั่วโมงสอน  ภาคบรรยายได้ไม่เกิน 30 ชั่วโมง</t>
  </si>
  <si>
    <t>1(0-3-0)</t>
  </si>
  <si>
    <t>สามารถนับจำนวนชั่วโมงสอน  ภาคปฏิบัติไม่เกิน 30 ชั่วโมง</t>
  </si>
  <si>
    <t xml:space="preserve">รายวิชาที่มี </t>
  </si>
  <si>
    <t>105 ชั่วโมง</t>
  </si>
  <si>
    <t xml:space="preserve"> 7  ชั่วโมง : สัปดาห์</t>
  </si>
  <si>
    <t>ประธานกรรมการบริหารหลักสูตร</t>
  </si>
  <si>
    <t>หลักฐานการเบิกจ่ายเงินค่าสอนพิเศษและค่าสอนเกินภาระงานสอนในสถาบันอุดมศึกษา</t>
  </si>
  <si>
    <t>ลำดับที่</t>
  </si>
  <si>
    <t>ชื่อ - นามสกุล</t>
  </si>
  <si>
    <t>ตำแหน่งผู้ทำการสอน</t>
  </si>
  <si>
    <t>ผู้ได้รับเชิญให้สอน</t>
  </si>
  <si>
    <t>ระดับการสอน</t>
  </si>
  <si>
    <t>จำนวนหน่วยชั่วโมงที่ทำการสอนพิเศษและสอนเกินภาระงานสอน</t>
  </si>
  <si>
    <t>จำนวนเงิน</t>
  </si>
  <si>
    <t>ลายมือชื่อผู้รับเงิน</t>
  </si>
  <si>
    <t xml:space="preserve">  วัน/เดือน/ปี   ที่รับเงิน</t>
  </si>
  <si>
    <t>ระดับปริญญาตรีหรือเทียบเท่า</t>
  </si>
  <si>
    <t>ระดับบัณฑิตศึกษาหรือเทียบเท่า</t>
  </si>
  <si>
    <t>ผู้ทำ</t>
  </si>
  <si>
    <t>ผู้จ่ายเงิน</t>
  </si>
  <si>
    <t xml:space="preserve">      ลงชื่อ___________________________________________</t>
  </si>
  <si>
    <t xml:space="preserve">      ลงชื่อ______________________________________</t>
  </si>
  <si>
    <t xml:space="preserve">       (..............................................................................)</t>
  </si>
  <si>
    <t xml:space="preserve">   ตำแหน่ง_____________________________________</t>
  </si>
  <si>
    <t xml:space="preserve">      วันที่___________________________________________</t>
  </si>
  <si>
    <t xml:space="preserve">             ลงชื่อ_____________________________________________________</t>
  </si>
  <si>
    <t xml:space="preserve">             วันที่_______________________________________________________</t>
  </si>
  <si>
    <t>ลงชื่อ_____________________________________________</t>
  </si>
  <si>
    <t xml:space="preserve"> วันที่______________________________________________</t>
  </si>
  <si>
    <t>ตำแหน่ง อาจารย์</t>
  </si>
  <si>
    <t>ปริ้นเอกสารทั้งสามอย่างและลงชื่อ</t>
  </si>
  <si>
    <t>และใบขวาง</t>
  </si>
  <si>
    <t>วิชาที่สอน</t>
  </si>
  <si>
    <t>/</t>
  </si>
  <si>
    <t>1.1.1</t>
  </si>
  <si>
    <t>1.1.2</t>
  </si>
  <si>
    <t>ชั่วโมง/ภาคการศึกษา</t>
  </si>
  <si>
    <t>ตำแหน่งบริหาร</t>
  </si>
  <si>
    <t>ตรวจสอบจำนวนเงินที่เบิกได้</t>
  </si>
  <si>
    <t>3(2-3-5)</t>
  </si>
  <si>
    <t>สามารถนับจำนวนชั่วโมงสอน  ภาคบรรยายได้ไม่เกิน 30 ชั่วโมง ปฏิบัติไม่เกิน 45 ชั่วโมง</t>
  </si>
  <si>
    <t>1(0-2-0)</t>
  </si>
  <si>
    <t>สามารถนับจำนวนชั่วโมงสอน  ภาคปฏิบัติไม่เกิน 45 ชั่วโมง</t>
  </si>
  <si>
    <t>"โปรดระบุ"</t>
  </si>
  <si>
    <t>เสาร์</t>
  </si>
  <si>
    <t>อาทิตย์</t>
  </si>
  <si>
    <t>นางสาวนวรัตน  เต่งศิริธรรม</t>
  </si>
  <si>
    <t>รหัสวิชา</t>
  </si>
  <si>
    <t>ชื่อวิชา</t>
  </si>
  <si>
    <t>หน่วยกิจ</t>
  </si>
  <si>
    <t>อาจารย์ผู้สอน</t>
  </si>
  <si>
    <t>จำนวนตามภาระงานสอน</t>
  </si>
  <si>
    <t>กลุ่มเรียน</t>
  </si>
  <si>
    <t>นศ.ลงทะเบียน</t>
  </si>
  <si>
    <t>บรรยาย</t>
  </si>
  <si>
    <t>ปฏิบัติ</t>
  </si>
  <si>
    <t>935-xx1</t>
  </si>
  <si>
    <t>xxx</t>
  </si>
  <si>
    <t>[3(3-0-6)]</t>
  </si>
  <si>
    <t>1 กลุ่ม</t>
  </si>
  <si>
    <t>นวรัตน เต่งศิริธรรม</t>
  </si>
  <si>
    <t>01</t>
  </si>
  <si>
    <t>935-xx2</t>
  </si>
  <si>
    <t>xxxx</t>
  </si>
  <si>
    <t>2 กลุ่ม</t>
  </si>
  <si>
    <t>02</t>
  </si>
  <si>
    <t>935-xx3</t>
  </si>
  <si>
    <t>xxxxx</t>
  </si>
  <si>
    <t>เอกชัน  แทนสุวรรณ</t>
  </si>
  <si>
    <t>รวมภาระสอนรายวิชาทั่วไป</t>
  </si>
  <si>
    <t xml:space="preserve">รวมภาระงานสอน และ รายงานผลการปฏิบัติงานสอนเกินจำนวนชั่วโมงที่กำหนด </t>
  </si>
  <si>
    <t>มคอ.3</t>
  </si>
  <si>
    <r>
      <t>เงินค่าสอนพิเศษ       (..</t>
    </r>
    <r>
      <rPr>
        <b/>
        <sz val="14"/>
        <rFont val="DB ChuanPim PSU"/>
      </rPr>
      <t>/</t>
    </r>
    <r>
      <rPr>
        <sz val="14"/>
        <rFont val="DB ChuanPim PSU"/>
      </rPr>
      <t xml:space="preserve">..)   อาจารย์ประจำ  </t>
    </r>
  </si>
  <si>
    <t>วิทยาลัยนานาชาติ วิทยาเขตสุราษฎร์ธานี</t>
  </si>
  <si>
    <t>ส่วนงาน</t>
  </si>
  <si>
    <t xml:space="preserve">วิทยาลัยนานาชาติ วิทยาเขตสุราษฎร์ธานี </t>
  </si>
  <si>
    <t>แบบใบเบิกเงินค่าสอนเกินภาระงาน</t>
  </si>
  <si>
    <t xml:space="preserve"> นวรัตน  เต่งศิริธรรม</t>
  </si>
  <si>
    <t>(ผู้ช่วยศาสตราจารย์ ดร.รัชฎาภรณ์ จันทร์อุดม)</t>
  </si>
  <si>
    <t>ตำแหน่ง  รักษาการแทนรองผู้อำนวยการฝ่ายวิชาการและพัฒนานักศึกษา</t>
  </si>
  <si>
    <t>วิทยาเขตสุราษฎร์ธานี</t>
  </si>
  <si>
    <t>ตำแหน่ง  รักษาการแทนผู้อำนวยการวิทยาลัยนานาชาติ</t>
  </si>
  <si>
    <t>(ดร.อุไรรัตน์  อดิเทพสถิต)</t>
  </si>
  <si>
    <t>ชื่อ อจ.</t>
  </si>
  <si>
    <t>ผู้อำนวยการวิทยาลัยนานาชาติ วิทยาเขตสุราษฎร์ธานี</t>
  </si>
  <si>
    <t>ดำเนินการกรอกแบบฟอร์ม ใน Sheet ชื่อ "2.63"</t>
  </si>
  <si>
    <t xml:space="preserve"> - ผู้อำนวยการ/ผู้ช่วยอธิการบดี</t>
  </si>
  <si>
    <t xml:space="preserve"> - ประธานหลักสูตร</t>
  </si>
  <si>
    <t>2/2563</t>
  </si>
  <si>
    <t>30 พฤศจิกายน 2563</t>
  </si>
  <si>
    <t>1 ธันวาคม 2563</t>
  </si>
  <si>
    <t>2 ธันวาคม 2563</t>
  </si>
  <si>
    <t>3 ธันวาคม 2563</t>
  </si>
  <si>
    <t>4 ธันวาคม 2563</t>
  </si>
  <si>
    <t>5 ธันวาคม 2563</t>
  </si>
  <si>
    <t>6 ธันวาคม 2563</t>
  </si>
  <si>
    <t>7 ธันวาคม 2563</t>
  </si>
  <si>
    <t>8 ธันวาคม 2563</t>
  </si>
  <si>
    <t>9 ธันวาคม 2563</t>
  </si>
  <si>
    <t>10 ธันวาคม 2563</t>
  </si>
  <si>
    <t>11 ธันวาคม 2563</t>
  </si>
  <si>
    <t>12 ธันวาคม 2563</t>
  </si>
  <si>
    <t>13 ธันวาคม 2563</t>
  </si>
  <si>
    <t>14 ธันวาคม 2563</t>
  </si>
  <si>
    <t>15 ธันวาคม 2563</t>
  </si>
  <si>
    <t>16 ธันวาคม 2563</t>
  </si>
  <si>
    <t>17 ธันวาคม 2563</t>
  </si>
  <si>
    <t>18 ธันวาคม 2563</t>
  </si>
  <si>
    <t>19 ธันวาคม 2563</t>
  </si>
  <si>
    <t>20 ธันวาคม 2563</t>
  </si>
  <si>
    <t>21 ธันวาคม 2563</t>
  </si>
  <si>
    <t>22 ธันวาคม 2563</t>
  </si>
  <si>
    <t>23 ธันวาคม 2563</t>
  </si>
  <si>
    <t>24 ธันวาคม 2563</t>
  </si>
  <si>
    <t>25 ธันวาคม 2563</t>
  </si>
  <si>
    <t>26 ธันวาคม 2563</t>
  </si>
  <si>
    <t>27 ธันวาคม 2563</t>
  </si>
  <si>
    <t>28 ธันวาคม 2563</t>
  </si>
  <si>
    <t>29 ธันวาคม 2563</t>
  </si>
  <si>
    <t>30 ธันวาคม 2563</t>
  </si>
  <si>
    <t>31 ธันวาคม 2563</t>
  </si>
  <si>
    <t>1 มกราคม 2564</t>
  </si>
  <si>
    <t>2 มกราคม 2564</t>
  </si>
  <si>
    <t>3 มกราคม 2564</t>
  </si>
  <si>
    <t>4 มกราคม 2564</t>
  </si>
  <si>
    <t>5 มกราคม 2564</t>
  </si>
  <si>
    <t>6 มกราคม 2564</t>
  </si>
  <si>
    <t>7 มกราคม 2564</t>
  </si>
  <si>
    <t>8 มกราคม 2564</t>
  </si>
  <si>
    <t>9 มกราคม 2564</t>
  </si>
  <si>
    <t>10 มกราคม 2564</t>
  </si>
  <si>
    <t>11 มกราคม 2564</t>
  </si>
  <si>
    <t>12 มกราคม 2564</t>
  </si>
  <si>
    <t>13 มกราคม 2564</t>
  </si>
  <si>
    <t>14 มกราคม 2564</t>
  </si>
  <si>
    <t>15 มกราคม 2564</t>
  </si>
  <si>
    <t>16 มกราคม 2564</t>
  </si>
  <si>
    <t>17 มกราคม 2564</t>
  </si>
  <si>
    <t>18 มกราคม 2564</t>
  </si>
  <si>
    <t>19 มกราคม 2564</t>
  </si>
  <si>
    <t>20 มกราคม 2564</t>
  </si>
  <si>
    <t>21 มกราคม 2564</t>
  </si>
  <si>
    <t>22 มกราคม 2564</t>
  </si>
  <si>
    <t>23 มกราคม 2564</t>
  </si>
  <si>
    <t>24 มกราคม 2564</t>
  </si>
  <si>
    <t>25 มกราคม 2564</t>
  </si>
  <si>
    <t>26 มกราคม 2564</t>
  </si>
  <si>
    <t>27 มกราคม 2564</t>
  </si>
  <si>
    <t>28 มกราคม 2564</t>
  </si>
  <si>
    <t>29 มกราคม 2564</t>
  </si>
  <si>
    <t>30 มกราคม 2564</t>
  </si>
  <si>
    <t>31 มกราคม 2564</t>
  </si>
  <si>
    <t>1 กุมภาพันธ์ 2564</t>
  </si>
  <si>
    <t>2 กุมภาพันธ์ 2564</t>
  </si>
  <si>
    <t>3 กุมภาพันธ์ 2564</t>
  </si>
  <si>
    <t>4 กุมภาพันธ์ 2564</t>
  </si>
  <si>
    <t>5 กุมภาพันธ์ 2564</t>
  </si>
  <si>
    <t>6 กุมภาพันธ์ 2564</t>
  </si>
  <si>
    <t>7 กุมภาพันธ์ 2564</t>
  </si>
  <si>
    <t>8 กุมภาพันธ์ 2564</t>
  </si>
  <si>
    <t>9 กุมภาพันธ์ 2564</t>
  </si>
  <si>
    <t>10 กุมภาพันธ์ 2564</t>
  </si>
  <si>
    <t>11 กุมภาพันธ์ 2564</t>
  </si>
  <si>
    <t>12 กุมภาพันธ์ 2564</t>
  </si>
  <si>
    <t>13 กุมภาพันธ์ 2564</t>
  </si>
  <si>
    <t>14 กุมภาพันธ์ 2564</t>
  </si>
  <si>
    <t>15 กุมภาพันธ์ 2564</t>
  </si>
  <si>
    <t>16 กุมภาพันธ์ 2564</t>
  </si>
  <si>
    <t>17 กุมภาพันธ์ 2564</t>
  </si>
  <si>
    <t>18 กุมภาพันธ์ 2564</t>
  </si>
  <si>
    <t>19 กุมภาพันธ์ 2564</t>
  </si>
  <si>
    <t>20 กุมภาพันธ์ 2564</t>
  </si>
  <si>
    <t>21 กุมภาพันธ์ 2564</t>
  </si>
  <si>
    <t>22 กุมภาพันธ์ 2564</t>
  </si>
  <si>
    <t>23 กุมภาพันธ์ 2564</t>
  </si>
  <si>
    <t>24 กุมภาพันธ์ 2564</t>
  </si>
  <si>
    <t>25 กุมภาพันธ์ 2564</t>
  </si>
  <si>
    <t>26 กุมภาพันธ์ 2564</t>
  </si>
  <si>
    <t>27 กุมภาพันธ์ 2564</t>
  </si>
  <si>
    <t>28 กุมภาพันธ์ 2564</t>
  </si>
  <si>
    <t>1 มีนาคม 2564</t>
  </si>
  <si>
    <t>2 มีนาคม 2564</t>
  </si>
  <si>
    <t>3 มีนาคม 2564</t>
  </si>
  <si>
    <t>4 มีนาคม 2564</t>
  </si>
  <si>
    <t>5 มีนาคม 2564</t>
  </si>
  <si>
    <t>6 มีนาคม 2564</t>
  </si>
  <si>
    <t>7 มีนาคม 2564</t>
  </si>
  <si>
    <t>8 มีนาคม 2564</t>
  </si>
  <si>
    <t>9 มีนาคม 2564</t>
  </si>
  <si>
    <t>10 มีนาคม 2564</t>
  </si>
  <si>
    <t>11 มีนาคม 2564</t>
  </si>
  <si>
    <t>12 มีนาคม 2564</t>
  </si>
  <si>
    <t>13 มีนาคม 2564</t>
  </si>
  <si>
    <t>14 มีนาคม 2564</t>
  </si>
  <si>
    <t>15 มีนาคม 2564</t>
  </si>
  <si>
    <t>16 มีนาคม 2564</t>
  </si>
  <si>
    <t>17 มีนาคม 2564</t>
  </si>
  <si>
    <t>18 มีนาคม 2564</t>
  </si>
  <si>
    <t>19 มีนาคม 2564</t>
  </si>
  <si>
    <t>20 มีนาคม 2564</t>
  </si>
  <si>
    <t>21 มีนาคม 2564</t>
  </si>
  <si>
    <t>วันรัฐธรรมนูญ</t>
  </si>
  <si>
    <t>วันหยุดชดเชย วันคล้าย</t>
  </si>
  <si>
    <t>วันพระบรมราชสมภพ ร.9</t>
  </si>
  <si>
    <t>วันคล้ายวัน</t>
  </si>
  <si>
    <t>พระบรมราชสมภพ ร.9</t>
  </si>
  <si>
    <t>วันหยุดสิ้นปี</t>
  </si>
  <si>
    <t>วันตรุษจีน</t>
  </si>
  <si>
    <t>วันมาฆบูชา</t>
  </si>
  <si>
    <t>ที่  มอ 008.1/64-</t>
  </si>
  <si>
    <t>ขออนุมัติเบิกจ่ายค่าสอนเกินจำนวนชั่วโมงที่กำหนดในภาระงานภาคการศึกษาที่ 2/2563</t>
  </si>
  <si>
    <t>ตามที่  วิทยาลัยนานาชาติ วิทยาเขตสุราษฎร์ธานี ได้จัดการเรียนการสอนภาคการศึกษาที่ 2/2563</t>
  </si>
  <si>
    <t>บัดนี้  การจัดการเรียนการสอนในภาคการศึกษาดังกล่าวได้เสร็จสิ้นแล้ว จึงขออนุมัติเบิกจ่ายค่าสอนเกิน</t>
  </si>
  <si>
    <t>(...................................................)</t>
  </si>
  <si>
    <t>โทร.  8866</t>
  </si>
  <si>
    <t>ส่วนราชการ มหาวิทยาลัยสงขลานครินทร์ วิทยาลัยนานาชาติ วิทยาเขตสุราษฎร์ธานี  ภาคการศึกษาที่ 2 ปีการศึกษา 2563</t>
  </si>
  <si>
    <t>(........................................................................)</t>
  </si>
  <si>
    <r>
      <t>รวมจำนวนเงินค่าสอนทั้งสิ้น</t>
    </r>
    <r>
      <rPr>
        <u/>
        <sz val="16"/>
        <rFont val="TH SarabunPSK"/>
        <family val="2"/>
      </rPr>
      <t/>
    </r>
  </si>
  <si>
    <t>(............................................................บาทถ้วน)</t>
  </si>
  <si>
    <t>เบิกจ่าย มอ 008.1/64-.............</t>
  </si>
  <si>
    <t>ข้อมูลภาระงานสอน - การลงทะเบียนเรียน - รายงานผลการปฏิบัติงานสอนเกินจำนวนชั่วโมงที่กำหนด ภาคการศึกษาที่  2/2563</t>
  </si>
  <si>
    <t>22 มีนาคม 2564</t>
  </si>
  <si>
    <t>23 มีนาคม 2564</t>
  </si>
  <si>
    <t>24 มีนาคม 2564</t>
  </si>
  <si>
    <t>25 มีนาคม 2564</t>
  </si>
  <si>
    <t>26 มีนาคม 2564</t>
  </si>
  <si>
    <t>27 มีนาคม 2564</t>
  </si>
  <si>
    <t>สอบไล่</t>
  </si>
  <si>
    <t>(สอบกลางภาค) เสาร์</t>
  </si>
  <si>
    <t>(สอบกลางภาค) อาทิตย์</t>
  </si>
  <si>
    <t>สอบกลางภาค</t>
  </si>
  <si>
    <t xml:space="preserve">30 พฤศจิกายน 2563 - 27 มีนาคม 2564 </t>
  </si>
  <si>
    <t>ระหว่างวันที่ 30 พฤศจิกายน 25634 - 27 มีนาคม 2564</t>
  </si>
  <si>
    <r>
      <t xml:space="preserve">จำนวนชั่วโมงที่กำหนดในภาระงานภาคการศึกษาที่ 2/2563 </t>
    </r>
    <r>
      <rPr>
        <sz val="16"/>
        <color rgb="FFFF0000"/>
        <rFont val="DB ChuanPim PSU"/>
      </rPr>
      <t>จำนวน...........ชั่วโมง เป็นเงินทั้งสิ้น.......................บาท</t>
    </r>
  </si>
  <si>
    <r>
      <t xml:space="preserve">(..............................................บาทถ้วน) </t>
    </r>
    <r>
      <rPr>
        <sz val="16"/>
        <color theme="1"/>
        <rFont val="DB ChuanPim PSU"/>
      </rPr>
      <t>โดยมีหลักฐานการเบิกจ่าย ดังเอกสารที่แนบมานี้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</si>
</sst>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26">
    <font>
      <sz val="14"/>
      <name val="Cordia New"/>
      <charset val="222"/>
    </font>
    <font>
      <sz val="14"/>
      <name val="Cordia New"/>
      <family val="2"/>
    </font>
    <font>
      <sz val="8"/>
      <name val="Cordia New"/>
      <family val="2"/>
    </font>
    <font>
      <u/>
      <sz val="16"/>
      <name val="TH SarabunPSK"/>
      <family val="2"/>
    </font>
    <font>
      <sz val="11"/>
      <color theme="1"/>
      <name val="Calibri"/>
      <family val="2"/>
      <charset val="222"/>
      <scheme val="minor"/>
    </font>
    <font>
      <b/>
      <sz val="16"/>
      <name val="DB ChuanPim PSU"/>
    </font>
    <font>
      <sz val="14"/>
      <name val="DB ChuanPim PSU"/>
    </font>
    <font>
      <b/>
      <sz val="14"/>
      <name val="DB ChuanPim PSU"/>
    </font>
    <font>
      <sz val="13"/>
      <name val="DB ChuanPim PSU"/>
    </font>
    <font>
      <b/>
      <sz val="13"/>
      <name val="DB ChuanPim PSU"/>
    </font>
    <font>
      <sz val="13"/>
      <color rgb="FFFF0000"/>
      <name val="DB ChuanPim PSU"/>
    </font>
    <font>
      <b/>
      <sz val="13"/>
      <color rgb="FFFF0000"/>
      <name val="DB ChuanPim PSU"/>
    </font>
    <font>
      <sz val="14"/>
      <color rgb="FFFF0000"/>
      <name val="DB ChuanPim PSU"/>
    </font>
    <font>
      <sz val="12"/>
      <name val="DB ChuanPim PSU"/>
    </font>
    <font>
      <b/>
      <sz val="14"/>
      <color rgb="FFFF0000"/>
      <name val="DB ChuanPim PSU"/>
    </font>
    <font>
      <b/>
      <u/>
      <sz val="16"/>
      <name val="DB ChuanPim PSU"/>
    </font>
    <font>
      <b/>
      <sz val="12"/>
      <name val="DB ChuanPim PSU"/>
    </font>
    <font>
      <sz val="25"/>
      <name val="DB ChuanPim PSU"/>
    </font>
    <font>
      <sz val="16"/>
      <name val="DB ChuanPim PSU"/>
    </font>
    <font>
      <sz val="10"/>
      <name val="DB ChuanPim PSU"/>
    </font>
    <font>
      <b/>
      <sz val="14"/>
      <color theme="1"/>
      <name val="DB ChuanPim PSU"/>
    </font>
    <font>
      <sz val="14"/>
      <color theme="1"/>
      <name val="DB ChuanPim PSU"/>
    </font>
    <font>
      <b/>
      <u/>
      <sz val="13"/>
      <name val="DB ChuanPim PSU"/>
    </font>
    <font>
      <b/>
      <sz val="15"/>
      <color theme="1"/>
      <name val="DB ChuanPim PSU"/>
    </font>
    <font>
      <sz val="16"/>
      <color rgb="FFFF0000"/>
      <name val="DB ChuanPim PSU"/>
    </font>
    <font>
      <sz val="16"/>
      <color theme="1"/>
      <name val="DB ChuanPim PSU"/>
    </font>
  </fonts>
  <fills count="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232">
    <xf numFmtId="0" fontId="0" fillId="0" borderId="0" xfId="0"/>
    <xf numFmtId="0" fontId="6" fillId="0" borderId="0" xfId="0" applyFont="1"/>
    <xf numFmtId="0" fontId="6" fillId="0" borderId="0" xfId="0" applyFont="1" applyFill="1" applyAlignment="1">
      <alignment shrinkToFit="1"/>
    </xf>
    <xf numFmtId="49" fontId="6" fillId="0" borderId="1" xfId="0" applyNumberFormat="1" applyFont="1" applyFill="1" applyBorder="1"/>
    <xf numFmtId="0" fontId="6" fillId="0" borderId="0" xfId="0" applyFont="1" applyFill="1"/>
    <xf numFmtId="0" fontId="6" fillId="2" borderId="19" xfId="0" applyFont="1" applyFill="1" applyBorder="1"/>
    <xf numFmtId="0" fontId="6" fillId="0" borderId="2" xfId="0" applyFont="1" applyBorder="1"/>
    <xf numFmtId="0" fontId="8" fillId="0" borderId="20" xfId="0" applyFont="1" applyBorder="1" applyAlignment="1">
      <alignment horizontal="center"/>
    </xf>
    <xf numFmtId="0" fontId="8" fillId="0" borderId="0" xfId="0" applyFont="1"/>
    <xf numFmtId="0" fontId="8" fillId="0" borderId="4" xfId="0" applyFont="1" applyBorder="1" applyAlignment="1">
      <alignment horizontal="center"/>
    </xf>
    <xf numFmtId="0" fontId="9" fillId="0" borderId="20" xfId="0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49" fontId="10" fillId="0" borderId="4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0" fillId="0" borderId="4" xfId="0" applyFont="1" applyBorder="1"/>
    <xf numFmtId="0" fontId="12" fillId="0" borderId="0" xfId="0" applyFont="1"/>
    <xf numFmtId="0" fontId="9" fillId="0" borderId="4" xfId="0" applyFont="1" applyBorder="1" applyAlignment="1">
      <alignment horizontal="center"/>
    </xf>
    <xf numFmtId="0" fontId="7" fillId="0" borderId="0" xfId="0" applyFont="1"/>
    <xf numFmtId="0" fontId="8" fillId="0" borderId="4" xfId="0" applyFont="1" applyFill="1" applyBorder="1" applyAlignment="1">
      <alignment horizontal="center"/>
    </xf>
    <xf numFmtId="0" fontId="14" fillId="0" borderId="0" xfId="0" applyFont="1"/>
    <xf numFmtId="14" fontId="5" fillId="0" borderId="9" xfId="0" applyNumberFormat="1" applyFont="1" applyBorder="1" applyAlignment="1">
      <alignment horizontal="center"/>
    </xf>
    <xf numFmtId="14" fontId="9" fillId="0" borderId="9" xfId="0" applyNumberFormat="1" applyFont="1" applyBorder="1" applyAlignment="1">
      <alignment horizontal="center"/>
    </xf>
    <xf numFmtId="0" fontId="9" fillId="0" borderId="9" xfId="0" applyFont="1" applyBorder="1"/>
    <xf numFmtId="0" fontId="5" fillId="0" borderId="0" xfId="0" applyFont="1"/>
    <xf numFmtId="0" fontId="8" fillId="0" borderId="11" xfId="0" applyFont="1" applyBorder="1" applyAlignment="1">
      <alignment vertical="center"/>
    </xf>
    <xf numFmtId="0" fontId="8" fillId="0" borderId="0" xfId="0" applyFont="1" applyFill="1" applyBorder="1" applyAlignment="1" applyProtection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left" vertical="center"/>
    </xf>
    <xf numFmtId="0" fontId="8" fillId="0" borderId="3" xfId="0" applyFont="1" applyFill="1" applyBorder="1" applyAlignment="1" applyProtection="1">
      <alignment horizontal="left" vertical="center"/>
    </xf>
    <xf numFmtId="0" fontId="15" fillId="0" borderId="11" xfId="0" applyFont="1" applyFill="1" applyBorder="1" applyAlignment="1" applyProtection="1">
      <alignment vertical="center"/>
    </xf>
    <xf numFmtId="0" fontId="13" fillId="0" borderId="4" xfId="0" applyFont="1" applyBorder="1" applyAlignment="1">
      <alignment horizontal="center"/>
    </xf>
    <xf numFmtId="0" fontId="16" fillId="0" borderId="0" xfId="0" applyFont="1"/>
    <xf numFmtId="0" fontId="13" fillId="0" borderId="21" xfId="0" applyFont="1" applyBorder="1"/>
    <xf numFmtId="0" fontId="13" fillId="0" borderId="15" xfId="0" applyFont="1" applyBorder="1"/>
    <xf numFmtId="0" fontId="13" fillId="0" borderId="0" xfId="0" applyFont="1"/>
    <xf numFmtId="0" fontId="13" fillId="0" borderId="20" xfId="0" applyFont="1" applyBorder="1" applyAlignment="1">
      <alignment horizontal="center"/>
    </xf>
    <xf numFmtId="0" fontId="13" fillId="0" borderId="11" xfId="0" applyFont="1" applyBorder="1"/>
    <xf numFmtId="0" fontId="13" fillId="0" borderId="12" xfId="0" applyFont="1" applyBorder="1"/>
    <xf numFmtId="0" fontId="13" fillId="0" borderId="13" xfId="0" applyFont="1" applyBorder="1"/>
    <xf numFmtId="0" fontId="13" fillId="0" borderId="14" xfId="0" applyFont="1" applyBorder="1"/>
    <xf numFmtId="0" fontId="13" fillId="0" borderId="3" xfId="0" applyFont="1" applyBorder="1"/>
    <xf numFmtId="0" fontId="13" fillId="0" borderId="22" xfId="0" applyFont="1" applyBorder="1" applyAlignment="1">
      <alignment horizontal="center"/>
    </xf>
    <xf numFmtId="0" fontId="13" fillId="0" borderId="0" xfId="0" applyFont="1" applyBorder="1"/>
    <xf numFmtId="0" fontId="13" fillId="0" borderId="23" xfId="0" applyFont="1" applyBorder="1" applyAlignment="1">
      <alignment horizontal="center"/>
    </xf>
    <xf numFmtId="0" fontId="13" fillId="0" borderId="9" xfId="0" applyFont="1" applyBorder="1"/>
    <xf numFmtId="0" fontId="13" fillId="0" borderId="10" xfId="0" applyFont="1" applyBorder="1"/>
    <xf numFmtId="0" fontId="6" fillId="0" borderId="8" xfId="0" applyFont="1" applyBorder="1"/>
    <xf numFmtId="0" fontId="6" fillId="0" borderId="9" xfId="0" applyFont="1" applyBorder="1"/>
    <xf numFmtId="0" fontId="6" fillId="0" borderId="0" xfId="0" applyFont="1" applyBorder="1" applyAlignment="1">
      <alignment horizontal="left"/>
    </xf>
    <xf numFmtId="0" fontId="6" fillId="0" borderId="11" xfId="0" applyFont="1" applyBorder="1"/>
    <xf numFmtId="0" fontId="6" fillId="0" borderId="0" xfId="0" applyFont="1" applyBorder="1"/>
    <xf numFmtId="0" fontId="6" fillId="0" borderId="0" xfId="0" applyFont="1" applyBorder="1" applyAlignment="1"/>
    <xf numFmtId="0" fontId="6" fillId="0" borderId="13" xfId="0" applyFont="1" applyBorder="1"/>
    <xf numFmtId="0" fontId="6" fillId="0" borderId="3" xfId="0" applyFont="1" applyBorder="1"/>
    <xf numFmtId="0" fontId="18" fillId="0" borderId="0" xfId="0" applyFont="1"/>
    <xf numFmtId="0" fontId="18" fillId="0" borderId="0" xfId="0" applyFont="1" applyFill="1"/>
    <xf numFmtId="0" fontId="18" fillId="0" borderId="3" xfId="0" applyFont="1" applyBorder="1"/>
    <xf numFmtId="0" fontId="18" fillId="0" borderId="3" xfId="0" applyFont="1" applyFill="1" applyBorder="1"/>
    <xf numFmtId="0" fontId="18" fillId="0" borderId="0" xfId="0" applyFont="1" applyAlignment="1">
      <alignment horizontal="left"/>
    </xf>
    <xf numFmtId="0" fontId="18" fillId="0" borderId="0" xfId="0" applyFont="1" applyAlignment="1"/>
    <xf numFmtId="49" fontId="18" fillId="0" borderId="0" xfId="0" applyNumberFormat="1" applyFont="1" applyFill="1"/>
    <xf numFmtId="2" fontId="18" fillId="0" borderId="0" xfId="0" applyNumberFormat="1" applyFont="1"/>
    <xf numFmtId="0" fontId="18" fillId="0" borderId="0" xfId="0" applyFont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/>
    </xf>
    <xf numFmtId="0" fontId="18" fillId="0" borderId="5" xfId="0" applyFont="1" applyBorder="1"/>
    <xf numFmtId="0" fontId="18" fillId="0" borderId="5" xfId="0" applyFont="1" applyFill="1" applyBorder="1" applyAlignment="1">
      <alignment horizontal="center"/>
    </xf>
    <xf numFmtId="2" fontId="18" fillId="0" borderId="5" xfId="0" applyNumberFormat="1" applyFont="1" applyBorder="1" applyAlignment="1">
      <alignment horizontal="center"/>
    </xf>
    <xf numFmtId="0" fontId="18" fillId="0" borderId="6" xfId="0" applyFont="1" applyBorder="1"/>
    <xf numFmtId="0" fontId="18" fillId="0" borderId="6" xfId="0" applyFont="1" applyBorder="1" applyAlignment="1">
      <alignment horizontal="center"/>
    </xf>
    <xf numFmtId="4" fontId="18" fillId="0" borderId="6" xfId="0" applyNumberFormat="1" applyFont="1" applyBorder="1" applyAlignment="1">
      <alignment horizontal="center"/>
    </xf>
    <xf numFmtId="0" fontId="18" fillId="0" borderId="7" xfId="0" applyFont="1" applyBorder="1"/>
    <xf numFmtId="0" fontId="18" fillId="0" borderId="7" xfId="0" applyFont="1" applyBorder="1" applyAlignment="1">
      <alignment horizontal="center"/>
    </xf>
    <xf numFmtId="0" fontId="6" fillId="0" borderId="10" xfId="0" applyFont="1" applyBorder="1"/>
    <xf numFmtId="0" fontId="18" fillId="0" borderId="11" xfId="0" applyFont="1" applyBorder="1"/>
    <xf numFmtId="0" fontId="18" fillId="0" borderId="0" xfId="0" applyFont="1" applyBorder="1"/>
    <xf numFmtId="2" fontId="18" fillId="0" borderId="12" xfId="0" applyNumberFormat="1" applyFont="1" applyBorder="1"/>
    <xf numFmtId="0" fontId="18" fillId="0" borderId="11" xfId="0" applyFont="1" applyBorder="1" applyAlignment="1"/>
    <xf numFmtId="0" fontId="18" fillId="0" borderId="12" xfId="0" applyFont="1" applyBorder="1" applyAlignment="1"/>
    <xf numFmtId="0" fontId="18" fillId="0" borderId="12" xfId="0" applyFont="1" applyBorder="1"/>
    <xf numFmtId="0" fontId="6" fillId="0" borderId="14" xfId="0" applyFont="1" applyBorder="1"/>
    <xf numFmtId="0" fontId="21" fillId="0" borderId="0" xfId="2" applyFont="1"/>
    <xf numFmtId="0" fontId="20" fillId="0" borderId="4" xfId="2" applyFont="1" applyBorder="1" applyAlignment="1">
      <alignment horizontal="center"/>
    </xf>
    <xf numFmtId="0" fontId="20" fillId="0" borderId="0" xfId="2" applyFont="1" applyAlignment="1">
      <alignment horizontal="center"/>
    </xf>
    <xf numFmtId="0" fontId="21" fillId="0" borderId="4" xfId="2" applyFont="1" applyBorder="1"/>
    <xf numFmtId="0" fontId="21" fillId="0" borderId="4" xfId="2" applyFont="1" applyBorder="1" applyAlignment="1">
      <alignment horizontal="center"/>
    </xf>
    <xf numFmtId="0" fontId="21" fillId="0" borderId="4" xfId="2" applyFont="1" applyBorder="1" applyAlignment="1">
      <alignment shrinkToFit="1"/>
    </xf>
    <xf numFmtId="0" fontId="21" fillId="0" borderId="4" xfId="2" applyFont="1" applyBorder="1" applyAlignment="1">
      <alignment horizontal="center" shrinkToFit="1"/>
    </xf>
    <xf numFmtId="49" fontId="20" fillId="3" borderId="4" xfId="2" applyNumberFormat="1" applyFont="1" applyFill="1" applyBorder="1" applyAlignment="1">
      <alignment horizontal="center"/>
    </xf>
    <xf numFmtId="49" fontId="20" fillId="3" borderId="4" xfId="2" applyNumberFormat="1" applyFont="1" applyFill="1" applyBorder="1"/>
    <xf numFmtId="49" fontId="20" fillId="3" borderId="4" xfId="2" quotePrefix="1" applyNumberFormat="1" applyFont="1" applyFill="1" applyBorder="1" applyAlignment="1">
      <alignment horizontal="center"/>
    </xf>
    <xf numFmtId="49" fontId="20" fillId="0" borderId="4" xfId="2" quotePrefix="1" applyNumberFormat="1" applyFont="1" applyBorder="1" applyAlignment="1">
      <alignment horizontal="center" shrinkToFit="1"/>
    </xf>
    <xf numFmtId="49" fontId="20" fillId="0" borderId="4" xfId="2" quotePrefix="1" applyNumberFormat="1" applyFont="1" applyBorder="1" applyAlignment="1">
      <alignment horizontal="center"/>
    </xf>
    <xf numFmtId="0" fontId="20" fillId="3" borderId="4" xfId="2" applyNumberFormat="1" applyFont="1" applyFill="1" applyBorder="1" applyAlignment="1">
      <alignment horizontal="center"/>
    </xf>
    <xf numFmtId="0" fontId="20" fillId="0" borderId="4" xfId="2" applyNumberFormat="1" applyFont="1" applyBorder="1" applyAlignment="1">
      <alignment horizontal="center"/>
    </xf>
    <xf numFmtId="49" fontId="20" fillId="0" borderId="0" xfId="2" applyNumberFormat="1" applyFont="1"/>
    <xf numFmtId="49" fontId="21" fillId="0" borderId="4" xfId="2" applyNumberFormat="1" applyFont="1" applyBorder="1" applyAlignment="1">
      <alignment horizontal="center"/>
    </xf>
    <xf numFmtId="49" fontId="21" fillId="0" borderId="4" xfId="2" quotePrefix="1" applyNumberFormat="1" applyFont="1" applyBorder="1"/>
    <xf numFmtId="49" fontId="21" fillId="0" borderId="4" xfId="2" quotePrefix="1" applyNumberFormat="1" applyFont="1" applyBorder="1" applyAlignment="1">
      <alignment horizontal="center"/>
    </xf>
    <xf numFmtId="49" fontId="21" fillId="3" borderId="4" xfId="2" applyNumberFormat="1" applyFont="1" applyFill="1" applyBorder="1" applyAlignment="1">
      <alignment shrinkToFit="1"/>
    </xf>
    <xf numFmtId="49" fontId="21" fillId="3" borderId="4" xfId="2" applyNumberFormat="1" applyFont="1" applyFill="1" applyBorder="1" applyAlignment="1">
      <alignment horizontal="center"/>
    </xf>
    <xf numFmtId="0" fontId="21" fillId="3" borderId="4" xfId="2" applyNumberFormat="1" applyFont="1" applyFill="1" applyBorder="1" applyAlignment="1">
      <alignment horizontal="center"/>
    </xf>
    <xf numFmtId="1" fontId="21" fillId="3" borderId="4" xfId="2" applyNumberFormat="1" applyFont="1" applyFill="1" applyBorder="1" applyAlignment="1">
      <alignment horizontal="center"/>
    </xf>
    <xf numFmtId="49" fontId="21" fillId="0" borderId="0" xfId="2" applyNumberFormat="1" applyFont="1"/>
    <xf numFmtId="49" fontId="21" fillId="0" borderId="4" xfId="2" quotePrefix="1" applyNumberFormat="1" applyFont="1" applyBorder="1" applyAlignment="1">
      <alignment shrinkToFit="1"/>
    </xf>
    <xf numFmtId="0" fontId="21" fillId="0" borderId="4" xfId="2" applyNumberFormat="1" applyFont="1" applyBorder="1" applyAlignment="1">
      <alignment horizontal="center"/>
    </xf>
    <xf numFmtId="49" fontId="21" fillId="0" borderId="4" xfId="2" applyNumberFormat="1" applyFont="1" applyBorder="1"/>
    <xf numFmtId="49" fontId="21" fillId="0" borderId="4" xfId="2" applyNumberFormat="1" applyFont="1" applyFill="1" applyBorder="1"/>
    <xf numFmtId="49" fontId="21" fillId="0" borderId="4" xfId="2" quotePrefix="1" applyNumberFormat="1" applyFont="1" applyFill="1" applyBorder="1"/>
    <xf numFmtId="49" fontId="21" fillId="0" borderId="4" xfId="2" quotePrefix="1" applyNumberFormat="1" applyFont="1" applyFill="1" applyBorder="1" applyAlignment="1">
      <alignment horizontal="center"/>
    </xf>
    <xf numFmtId="49" fontId="21" fillId="0" borderId="4" xfId="2" applyNumberFormat="1" applyFont="1" applyFill="1" applyBorder="1" applyAlignment="1">
      <alignment shrinkToFit="1"/>
    </xf>
    <xf numFmtId="49" fontId="21" fillId="4" borderId="4" xfId="2" applyNumberFormat="1" applyFont="1" applyFill="1" applyBorder="1"/>
    <xf numFmtId="49" fontId="21" fillId="0" borderId="0" xfId="2" applyNumberFormat="1" applyFont="1" applyFill="1"/>
    <xf numFmtId="0" fontId="20" fillId="0" borderId="15" xfId="2" applyFont="1" applyBorder="1" applyAlignment="1"/>
    <xf numFmtId="49" fontId="21" fillId="0" borderId="4" xfId="2" applyNumberFormat="1" applyFont="1" applyFill="1" applyBorder="1" applyAlignment="1">
      <alignment horizontal="center"/>
    </xf>
    <xf numFmtId="0" fontId="20" fillId="0" borderId="18" xfId="2" applyFont="1" applyBorder="1" applyAlignment="1">
      <alignment horizontal="center"/>
    </xf>
    <xf numFmtId="0" fontId="20" fillId="0" borderId="0" xfId="2" applyFont="1"/>
    <xf numFmtId="0" fontId="21" fillId="0" borderId="0" xfId="2" applyFont="1" applyAlignment="1">
      <alignment horizontal="center"/>
    </xf>
    <xf numFmtId="2" fontId="9" fillId="5" borderId="9" xfId="0" applyNumberFormat="1" applyFont="1" applyFill="1" applyBorder="1" applyAlignment="1">
      <alignment horizontal="center"/>
    </xf>
    <xf numFmtId="0" fontId="20" fillId="5" borderId="16" xfId="2" applyFont="1" applyFill="1" applyBorder="1" applyAlignment="1"/>
    <xf numFmtId="0" fontId="20" fillId="5" borderId="17" xfId="2" applyFont="1" applyFill="1" applyBorder="1" applyAlignment="1"/>
    <xf numFmtId="0" fontId="16" fillId="0" borderId="21" xfId="0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8" fillId="0" borderId="2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4" xfId="0" applyNumberFormat="1" applyFont="1" applyBorder="1" applyAlignment="1">
      <alignment horizontal="center"/>
    </xf>
    <xf numFmtId="0" fontId="9" fillId="0" borderId="4" xfId="0" applyFont="1" applyFill="1" applyBorder="1" applyAlignment="1">
      <alignment horizontal="center"/>
    </xf>
    <xf numFmtId="0" fontId="8" fillId="0" borderId="3" xfId="0" applyFont="1" applyBorder="1" applyAlignment="1">
      <alignment horizontal="center"/>
    </xf>
    <xf numFmtId="1" fontId="9" fillId="5" borderId="0" xfId="0" applyNumberFormat="1" applyFont="1" applyFill="1" applyBorder="1" applyAlignment="1" applyProtection="1">
      <alignment horizontal="center" vertical="center"/>
    </xf>
    <xf numFmtId="1" fontId="9" fillId="0" borderId="3" xfId="0" applyNumberFormat="1" applyFont="1" applyFill="1" applyBorder="1" applyAlignment="1" applyProtection="1">
      <alignment horizontal="center" vertical="center"/>
    </xf>
    <xf numFmtId="0" fontId="16" fillId="0" borderId="14" xfId="0" applyFont="1" applyBorder="1"/>
    <xf numFmtId="0" fontId="16" fillId="0" borderId="0" xfId="0" applyFont="1" applyBorder="1"/>
    <xf numFmtId="0" fontId="6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8" fillId="5" borderId="4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8" fillId="5" borderId="4" xfId="0" applyFont="1" applyFill="1" applyBorder="1" applyAlignment="1">
      <alignment horizontal="center" shrinkToFit="1"/>
    </xf>
    <xf numFmtId="0" fontId="8" fillId="0" borderId="10" xfId="0" applyFont="1" applyBorder="1" applyAlignment="1">
      <alignment horizontal="center"/>
    </xf>
    <xf numFmtId="0" fontId="8" fillId="0" borderId="12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11" fillId="0" borderId="4" xfId="0" applyFont="1" applyFill="1" applyBorder="1" applyAlignment="1">
      <alignment horizontal="center"/>
    </xf>
    <xf numFmtId="0" fontId="22" fillId="0" borderId="4" xfId="0" applyFont="1" applyBorder="1" applyAlignment="1">
      <alignment horizontal="center"/>
    </xf>
    <xf numFmtId="0" fontId="13" fillId="0" borderId="20" xfId="0" applyFont="1" applyBorder="1"/>
    <xf numFmtId="0" fontId="13" fillId="0" borderId="9" xfId="0" applyFont="1" applyBorder="1" applyAlignment="1">
      <alignment horizontal="left"/>
    </xf>
    <xf numFmtId="0" fontId="13" fillId="0" borderId="10" xfId="0" applyFont="1" applyBorder="1" applyAlignment="1">
      <alignment horizontal="left"/>
    </xf>
    <xf numFmtId="0" fontId="13" fillId="0" borderId="8" xfId="0" applyFont="1" applyBorder="1" applyAlignment="1">
      <alignment horizontal="left"/>
    </xf>
    <xf numFmtId="0" fontId="13" fillId="0" borderId="8" xfId="0" applyFont="1" applyBorder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left" vertical="center"/>
    </xf>
    <xf numFmtId="0" fontId="8" fillId="0" borderId="21" xfId="0" applyFont="1" applyBorder="1" applyAlignment="1">
      <alignment vertical="center"/>
    </xf>
    <xf numFmtId="0" fontId="5" fillId="0" borderId="11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8" fillId="0" borderId="1" xfId="0" applyFont="1" applyFill="1" applyBorder="1"/>
    <xf numFmtId="0" fontId="18" fillId="6" borderId="5" xfId="0" applyFont="1" applyFill="1" applyBorder="1"/>
    <xf numFmtId="4" fontId="18" fillId="6" borderId="5" xfId="0" applyNumberFormat="1" applyFont="1" applyFill="1" applyBorder="1" applyAlignment="1">
      <alignment horizontal="center"/>
    </xf>
    <xf numFmtId="164" fontId="18" fillId="6" borderId="0" xfId="1" applyNumberFormat="1" applyFont="1" applyFill="1" applyBorder="1" applyAlignment="1"/>
    <xf numFmtId="0" fontId="24" fillId="0" borderId="0" xfId="0" applyFont="1" applyAlignment="1"/>
    <xf numFmtId="0" fontId="8" fillId="0" borderId="3" xfId="0" applyFont="1" applyBorder="1" applyAlignment="1">
      <alignment horizontal="center"/>
    </xf>
    <xf numFmtId="0" fontId="16" fillId="0" borderId="21" xfId="0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13" fillId="0" borderId="24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0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>
      <alignment horizontal="left" shrinkToFit="1"/>
    </xf>
    <xf numFmtId="0" fontId="6" fillId="0" borderId="1" xfId="0" applyFont="1" applyFill="1" applyBorder="1" applyAlignment="1">
      <alignment horizontal="left"/>
    </xf>
    <xf numFmtId="0" fontId="8" fillId="0" borderId="20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6" borderId="0" xfId="0" applyFont="1" applyFill="1" applyBorder="1" applyAlignment="1">
      <alignment horizontal="center"/>
    </xf>
    <xf numFmtId="0" fontId="6" fillId="6" borderId="12" xfId="0" applyFont="1" applyFill="1" applyBorder="1" applyAlignment="1">
      <alignment horizontal="center"/>
    </xf>
    <xf numFmtId="43" fontId="24" fillId="0" borderId="0" xfId="0" applyNumberFormat="1" applyFont="1" applyAlignment="1">
      <alignment horizontal="left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6" borderId="11" xfId="0" applyFont="1" applyFill="1" applyBorder="1" applyAlignment="1">
      <alignment horizontal="center"/>
    </xf>
    <xf numFmtId="0" fontId="18" fillId="6" borderId="0" xfId="0" applyFont="1" applyFill="1" applyBorder="1" applyAlignment="1">
      <alignment horizontal="center"/>
    </xf>
    <xf numFmtId="0" fontId="18" fillId="6" borderId="12" xfId="0" applyFont="1" applyFill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18" fillId="6" borderId="11" xfId="0" applyFont="1" applyFill="1" applyBorder="1" applyAlignment="1">
      <alignment horizontal="left"/>
    </xf>
    <xf numFmtId="0" fontId="18" fillId="6" borderId="0" xfId="0" applyFont="1" applyFill="1" applyBorder="1" applyAlignment="1">
      <alignment horizontal="left"/>
    </xf>
    <xf numFmtId="0" fontId="18" fillId="6" borderId="12" xfId="0" applyFont="1" applyFill="1" applyBorder="1" applyAlignment="1">
      <alignment horizontal="left"/>
    </xf>
    <xf numFmtId="0" fontId="18" fillId="0" borderId="11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0" fontId="18" fillId="0" borderId="12" xfId="0" applyFont="1" applyBorder="1" applyAlignment="1">
      <alignment horizontal="left"/>
    </xf>
    <xf numFmtId="0" fontId="6" fillId="0" borderId="11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8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14" xfId="0" applyFont="1" applyBorder="1" applyAlignment="1">
      <alignment horizontal="left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18" fillId="0" borderId="11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18" fillId="0" borderId="12" xfId="0" applyFont="1" applyFill="1" applyBorder="1" applyAlignment="1">
      <alignment horizontal="center"/>
    </xf>
    <xf numFmtId="0" fontId="18" fillId="0" borderId="22" xfId="0" applyFont="1" applyFill="1" applyBorder="1" applyAlignment="1">
      <alignment horizontal="center"/>
    </xf>
    <xf numFmtId="0" fontId="18" fillId="0" borderId="23" xfId="0" applyFont="1" applyFill="1" applyBorder="1" applyAlignment="1">
      <alignment horizontal="center"/>
    </xf>
    <xf numFmtId="0" fontId="18" fillId="0" borderId="23" xfId="0" applyFont="1" applyBorder="1" applyAlignment="1">
      <alignment horizontal="left"/>
    </xf>
    <xf numFmtId="0" fontId="20" fillId="0" borderId="25" xfId="2" applyFont="1" applyBorder="1" applyAlignment="1">
      <alignment horizontal="left"/>
    </xf>
    <xf numFmtId="0" fontId="20" fillId="0" borderId="16" xfId="2" applyFont="1" applyBorder="1" applyAlignment="1">
      <alignment horizontal="left"/>
    </xf>
    <xf numFmtId="0" fontId="20" fillId="0" borderId="0" xfId="2" applyFont="1" applyAlignment="1">
      <alignment horizontal="center"/>
    </xf>
    <xf numFmtId="0" fontId="20" fillId="5" borderId="0" xfId="2" applyFont="1" applyFill="1" applyAlignment="1">
      <alignment horizontal="center"/>
    </xf>
    <xf numFmtId="0" fontId="20" fillId="0" borderId="4" xfId="2" applyFont="1" applyBorder="1" applyAlignment="1">
      <alignment horizontal="center"/>
    </xf>
    <xf numFmtId="0" fontId="23" fillId="0" borderId="21" xfId="2" applyFont="1" applyBorder="1" applyAlignment="1">
      <alignment horizontal="center" shrinkToFit="1"/>
    </xf>
    <xf numFmtId="0" fontId="23" fillId="0" borderId="15" xfId="2" applyFont="1" applyBorder="1" applyAlignment="1">
      <alignment horizontal="center" shrinkToFit="1"/>
    </xf>
    <xf numFmtId="0" fontId="20" fillId="0" borderId="21" xfId="2" applyFont="1" applyBorder="1" applyAlignment="1">
      <alignment horizontal="center"/>
    </xf>
    <xf numFmtId="0" fontId="20" fillId="0" borderId="24" xfId="2" applyFont="1" applyBorder="1" applyAlignment="1">
      <alignment horizontal="center"/>
    </xf>
    <xf numFmtId="2" fontId="9" fillId="5" borderId="0" xfId="0" applyNumberFormat="1" applyFont="1" applyFill="1" applyBorder="1" applyAlignment="1" applyProtection="1">
      <alignment horizontal="center" vertical="center"/>
    </xf>
    <xf numFmtId="43" fontId="9" fillId="5" borderId="3" xfId="1" applyNumberFormat="1" applyFont="1" applyFill="1" applyBorder="1" applyAlignment="1" applyProtection="1">
      <alignment horizontal="center" vertical="center"/>
    </xf>
  </cellXfs>
  <cellStyles count="3">
    <cellStyle name="จุลภาค" xfId="1" builtinId="3"/>
    <cellStyle name="ปกติ" xfId="0" builtinId="0"/>
    <cellStyle name="ปกติ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104775</xdr:rowOff>
    </xdr:from>
    <xdr:to>
      <xdr:col>1</xdr:col>
      <xdr:colOff>133350</xdr:colOff>
      <xdr:row>1</xdr:row>
      <xdr:rowOff>203489</xdr:rowOff>
    </xdr:to>
    <xdr:pic>
      <xdr:nvPicPr>
        <xdr:cNvPr id="1045" name="Picture 4" descr="ตรามหาวิทยาลัย(ธนาคารภาพปัตตานี)">
          <a:extLst>
            <a:ext uri="{FF2B5EF4-FFF2-40B4-BE49-F238E27FC236}">
              <a16:creationId xmlns:a16="http://schemas.microsoft.com/office/drawing/2014/main" id="{4D330613-CA72-45A6-B22F-0951044403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04775"/>
          <a:ext cx="552450" cy="8226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C21" sqref="C21"/>
    </sheetView>
  </sheetViews>
  <sheetFormatPr defaultRowHeight="22.5"/>
  <cols>
    <col min="1" max="1" width="7" style="56" customWidth="1"/>
    <col min="2" max="2" width="5.140625" style="56" customWidth="1"/>
    <col min="3" max="16384" width="9.140625" style="56"/>
  </cols>
  <sheetData>
    <row r="1" spans="1:8">
      <c r="A1" s="24" t="s">
        <v>47</v>
      </c>
    </row>
    <row r="2" spans="1:8">
      <c r="A2" s="56">
        <v>1</v>
      </c>
      <c r="B2" s="56" t="s">
        <v>151</v>
      </c>
    </row>
    <row r="3" spans="1:8">
      <c r="B3" s="56">
        <v>1.1000000000000001</v>
      </c>
      <c r="C3" s="56" t="s">
        <v>48</v>
      </c>
    </row>
    <row r="4" spans="1:8">
      <c r="C4" s="56" t="s">
        <v>100</v>
      </c>
      <c r="D4" s="56" t="s">
        <v>46</v>
      </c>
      <c r="F4" s="56">
        <v>150</v>
      </c>
      <c r="G4" s="56" t="s">
        <v>102</v>
      </c>
    </row>
    <row r="5" spans="1:8">
      <c r="C5" s="56" t="s">
        <v>101</v>
      </c>
      <c r="D5" s="56" t="s">
        <v>103</v>
      </c>
    </row>
    <row r="6" spans="1:8">
      <c r="D6" s="56" t="s">
        <v>152</v>
      </c>
      <c r="G6" s="56">
        <v>90</v>
      </c>
      <c r="H6" s="56" t="s">
        <v>102</v>
      </c>
    </row>
    <row r="7" spans="1:8">
      <c r="D7" s="56" t="s">
        <v>153</v>
      </c>
      <c r="G7" s="56">
        <v>90</v>
      </c>
      <c r="H7" s="56" t="s">
        <v>102</v>
      </c>
    </row>
    <row r="8" spans="1:8">
      <c r="B8" s="56">
        <v>1.2</v>
      </c>
      <c r="C8" s="56" t="s">
        <v>50</v>
      </c>
    </row>
    <row r="9" spans="1:8">
      <c r="B9" s="56">
        <v>1.3</v>
      </c>
      <c r="C9" s="56" t="s">
        <v>51</v>
      </c>
    </row>
    <row r="10" spans="1:8">
      <c r="B10" s="56">
        <v>1.4</v>
      </c>
      <c r="C10" s="56" t="s">
        <v>52</v>
      </c>
    </row>
    <row r="11" spans="1:8">
      <c r="B11" s="56">
        <v>1.5</v>
      </c>
      <c r="C11" s="56" t="s">
        <v>104</v>
      </c>
    </row>
    <row r="12" spans="1:8">
      <c r="A12" s="56">
        <v>2</v>
      </c>
      <c r="B12" s="56" t="s">
        <v>53</v>
      </c>
      <c r="H12" s="56" t="s">
        <v>97</v>
      </c>
    </row>
    <row r="13" spans="1:8">
      <c r="A13" s="56">
        <v>3</v>
      </c>
      <c r="B13" s="56" t="s">
        <v>96</v>
      </c>
    </row>
    <row r="14" spans="1:8">
      <c r="A14" s="56">
        <v>4</v>
      </c>
      <c r="B14" s="56" t="s">
        <v>54</v>
      </c>
    </row>
    <row r="15" spans="1:8">
      <c r="B15" s="56">
        <v>4.0999999999999996</v>
      </c>
      <c r="C15" s="56" t="s">
        <v>55</v>
      </c>
    </row>
    <row r="16" spans="1:8">
      <c r="B16" s="56">
        <v>4.2</v>
      </c>
      <c r="C16" s="56" t="s">
        <v>137</v>
      </c>
    </row>
    <row r="17" spans="2:6">
      <c r="B17" s="56">
        <v>4.3</v>
      </c>
      <c r="C17" s="56" t="s">
        <v>56</v>
      </c>
    </row>
    <row r="18" spans="2:6">
      <c r="B18" s="56" t="s">
        <v>57</v>
      </c>
    </row>
    <row r="19" spans="2:6">
      <c r="B19" s="56" t="s">
        <v>58</v>
      </c>
      <c r="C19" s="56" t="s">
        <v>68</v>
      </c>
      <c r="D19" s="56" t="s">
        <v>59</v>
      </c>
      <c r="E19" s="56" t="s">
        <v>60</v>
      </c>
      <c r="F19" s="56" t="s">
        <v>61</v>
      </c>
    </row>
    <row r="20" spans="2:6">
      <c r="E20" s="56" t="s">
        <v>64</v>
      </c>
      <c r="F20" s="56" t="s">
        <v>65</v>
      </c>
    </row>
    <row r="21" spans="2:6">
      <c r="E21" s="56" t="s">
        <v>62</v>
      </c>
      <c r="F21" s="56" t="s">
        <v>63</v>
      </c>
    </row>
    <row r="22" spans="2:6">
      <c r="E22" s="56" t="s">
        <v>105</v>
      </c>
      <c r="F22" s="56" t="s">
        <v>106</v>
      </c>
    </row>
    <row r="23" spans="2:6">
      <c r="E23" s="56" t="s">
        <v>107</v>
      </c>
      <c r="F23" s="56" t="s">
        <v>67</v>
      </c>
    </row>
    <row r="24" spans="2:6">
      <c r="E24" s="56" t="s">
        <v>66</v>
      </c>
      <c r="F24" s="56" t="s">
        <v>108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1"/>
  <sheetViews>
    <sheetView tabSelected="1" topLeftCell="A265" zoomScale="110" zoomScaleNormal="110" workbookViewId="0">
      <selection activeCell="G252" sqref="G252"/>
    </sheetView>
  </sheetViews>
  <sheetFormatPr defaultRowHeight="20.25"/>
  <cols>
    <col min="1" max="1" width="7.42578125" style="1" customWidth="1"/>
    <col min="2" max="2" width="22.5703125" style="1" customWidth="1"/>
    <col min="3" max="3" width="18" style="1" customWidth="1"/>
    <col min="4" max="4" width="10.7109375" style="1" customWidth="1"/>
    <col min="5" max="5" width="10.28515625" style="1" customWidth="1"/>
    <col min="6" max="6" width="12" style="18" customWidth="1"/>
    <col min="7" max="7" width="21" style="137" bestFit="1" customWidth="1"/>
    <col min="8" max="16384" width="9.140625" style="1"/>
  </cols>
  <sheetData>
    <row r="1" spans="1:7" ht="22.5">
      <c r="A1" s="173" t="s">
        <v>142</v>
      </c>
      <c r="B1" s="173"/>
      <c r="C1" s="173"/>
      <c r="D1" s="173"/>
      <c r="E1" s="173"/>
      <c r="F1" s="173"/>
      <c r="G1" s="173"/>
    </row>
    <row r="2" spans="1:7">
      <c r="A2" s="1" t="s">
        <v>40</v>
      </c>
      <c r="B2" s="2" t="s">
        <v>139</v>
      </c>
      <c r="C2" s="1" t="s">
        <v>41</v>
      </c>
      <c r="D2" s="3" t="s">
        <v>154</v>
      </c>
      <c r="E2" s="4" t="s">
        <v>42</v>
      </c>
      <c r="F2" s="179" t="s">
        <v>297</v>
      </c>
      <c r="G2" s="179"/>
    </row>
    <row r="3" spans="1:7">
      <c r="B3" s="1" t="s">
        <v>138</v>
      </c>
      <c r="F3" s="1" t="s">
        <v>6</v>
      </c>
    </row>
    <row r="4" spans="1:7" ht="9" customHeight="1"/>
    <row r="5" spans="1:7">
      <c r="A5" s="1" t="s">
        <v>39</v>
      </c>
      <c r="B5" s="178" t="s">
        <v>109</v>
      </c>
      <c r="C5" s="178"/>
      <c r="D5" s="1" t="s">
        <v>44</v>
      </c>
      <c r="G5" s="138">
        <v>150</v>
      </c>
    </row>
    <row r="6" spans="1:7">
      <c r="A6" s="1" t="s">
        <v>10</v>
      </c>
      <c r="B6" s="5" t="s">
        <v>46</v>
      </c>
      <c r="C6" s="6"/>
    </row>
    <row r="7" spans="1:7" ht="7.5" customHeight="1"/>
    <row r="8" spans="1:7" s="8" customFormat="1" ht="18.75">
      <c r="A8" s="174" t="s">
        <v>0</v>
      </c>
      <c r="B8" s="175"/>
      <c r="C8" s="7" t="s">
        <v>98</v>
      </c>
      <c r="D8" s="174" t="s">
        <v>45</v>
      </c>
      <c r="E8" s="175"/>
      <c r="F8" s="176"/>
      <c r="G8" s="180" t="s">
        <v>7</v>
      </c>
    </row>
    <row r="9" spans="1:7" s="8" customFormat="1" ht="18.75">
      <c r="A9" s="128" t="s">
        <v>1</v>
      </c>
      <c r="B9" s="128" t="s">
        <v>2</v>
      </c>
      <c r="C9" s="9" t="s">
        <v>49</v>
      </c>
      <c r="D9" s="128" t="s">
        <v>3</v>
      </c>
      <c r="E9" s="128" t="s">
        <v>4</v>
      </c>
      <c r="F9" s="10" t="s">
        <v>5</v>
      </c>
      <c r="G9" s="181"/>
    </row>
    <row r="10" spans="1:7" ht="21" customHeight="1">
      <c r="A10" s="9">
        <v>1</v>
      </c>
      <c r="B10" s="11" t="s">
        <v>155</v>
      </c>
      <c r="D10" s="9"/>
      <c r="E10" s="9"/>
      <c r="F10" s="17">
        <f t="shared" ref="F10:F22" si="0">D10+(E10/2)</f>
        <v>0</v>
      </c>
      <c r="G10" s="139"/>
    </row>
    <row r="11" spans="1:7" ht="21" customHeight="1">
      <c r="A11" s="9"/>
      <c r="B11" s="11"/>
      <c r="C11" s="9"/>
      <c r="D11" s="9"/>
      <c r="E11" s="9"/>
      <c r="F11" s="17"/>
      <c r="G11" s="139"/>
    </row>
    <row r="12" spans="1:7" ht="21" customHeight="1">
      <c r="A12" s="9"/>
      <c r="B12" s="11" t="s">
        <v>156</v>
      </c>
      <c r="C12" s="9"/>
      <c r="D12" s="9"/>
      <c r="E12" s="9"/>
      <c r="F12" s="17">
        <f t="shared" si="0"/>
        <v>0</v>
      </c>
      <c r="G12" s="139"/>
    </row>
    <row r="13" spans="1:7" ht="21" customHeight="1">
      <c r="A13" s="9"/>
      <c r="B13" s="11"/>
      <c r="C13" s="9"/>
      <c r="D13" s="9"/>
      <c r="E13" s="9"/>
      <c r="F13" s="17"/>
      <c r="G13" s="139"/>
    </row>
    <row r="14" spans="1:7" ht="21" customHeight="1">
      <c r="A14" s="9"/>
      <c r="B14" s="11" t="s">
        <v>157</v>
      </c>
      <c r="C14" s="9"/>
      <c r="D14" s="9"/>
      <c r="E14" s="9"/>
      <c r="F14" s="17">
        <f t="shared" si="0"/>
        <v>0</v>
      </c>
      <c r="G14" s="139"/>
    </row>
    <row r="15" spans="1:7" ht="21" customHeight="1">
      <c r="A15" s="9"/>
      <c r="B15" s="11"/>
      <c r="C15" s="9"/>
      <c r="D15" s="9"/>
      <c r="E15" s="9"/>
      <c r="F15" s="17"/>
      <c r="G15" s="139"/>
    </row>
    <row r="16" spans="1:7" ht="21" customHeight="1">
      <c r="A16" s="9"/>
      <c r="B16" s="11" t="s">
        <v>158</v>
      </c>
      <c r="C16" s="9"/>
      <c r="D16" s="9"/>
      <c r="E16" s="9"/>
      <c r="F16" s="17">
        <f t="shared" si="0"/>
        <v>0</v>
      </c>
      <c r="G16" s="139"/>
    </row>
    <row r="17" spans="1:7" ht="21" customHeight="1">
      <c r="A17" s="9"/>
      <c r="B17" s="11"/>
      <c r="C17" s="9"/>
      <c r="D17" s="9"/>
      <c r="E17" s="9"/>
      <c r="F17" s="17"/>
      <c r="G17" s="139"/>
    </row>
    <row r="18" spans="1:7" ht="21" customHeight="1">
      <c r="A18" s="9"/>
      <c r="B18" s="11" t="s">
        <v>159</v>
      </c>
      <c r="C18" s="9"/>
      <c r="D18" s="9"/>
      <c r="E18" s="9"/>
      <c r="F18" s="17">
        <f>D18+(E18/2)</f>
        <v>0</v>
      </c>
      <c r="G18" s="139"/>
    </row>
    <row r="19" spans="1:7" ht="21" customHeight="1">
      <c r="A19" s="9"/>
      <c r="B19" s="11"/>
      <c r="C19" s="9"/>
      <c r="D19" s="9"/>
      <c r="E19" s="9"/>
      <c r="F19" s="17"/>
      <c r="G19" s="139"/>
    </row>
    <row r="20" spans="1:7" s="16" customFormat="1" ht="21" customHeight="1">
      <c r="A20" s="12"/>
      <c r="B20" s="13" t="s">
        <v>160</v>
      </c>
      <c r="C20" s="12"/>
      <c r="D20" s="12"/>
      <c r="E20" s="12"/>
      <c r="F20" s="14">
        <f t="shared" si="0"/>
        <v>0</v>
      </c>
      <c r="G20" s="140" t="s">
        <v>270</v>
      </c>
    </row>
    <row r="21" spans="1:7" s="16" customFormat="1" ht="21" customHeight="1">
      <c r="A21" s="12"/>
      <c r="B21" s="13"/>
      <c r="C21" s="12"/>
      <c r="D21" s="12"/>
      <c r="E21" s="12"/>
      <c r="F21" s="14"/>
      <c r="G21" s="140" t="s">
        <v>271</v>
      </c>
    </row>
    <row r="22" spans="1:7" s="16" customFormat="1" ht="21" customHeight="1">
      <c r="A22" s="12"/>
      <c r="B22" s="13" t="s">
        <v>161</v>
      </c>
      <c r="C22" s="12"/>
      <c r="D22" s="12"/>
      <c r="E22" s="12"/>
      <c r="F22" s="14">
        <f t="shared" si="0"/>
        <v>0</v>
      </c>
      <c r="G22" s="140" t="s">
        <v>111</v>
      </c>
    </row>
    <row r="23" spans="1:7" s="18" customFormat="1" ht="21" customHeight="1">
      <c r="A23" s="9"/>
      <c r="B23" s="130"/>
      <c r="C23" s="17"/>
      <c r="D23" s="17"/>
      <c r="E23" s="148" t="s">
        <v>5</v>
      </c>
      <c r="F23" s="148">
        <f>SUM(F10:F22)</f>
        <v>0</v>
      </c>
      <c r="G23" s="139"/>
    </row>
    <row r="24" spans="1:7" ht="21" customHeight="1">
      <c r="A24" s="9">
        <v>2</v>
      </c>
      <c r="B24" s="11" t="s">
        <v>162</v>
      </c>
      <c r="C24" s="9"/>
      <c r="D24" s="9"/>
      <c r="E24" s="9"/>
      <c r="F24" s="17">
        <f>D24+(E24/2)</f>
        <v>0</v>
      </c>
      <c r="G24" s="139"/>
    </row>
    <row r="25" spans="1:7" ht="21" customHeight="1">
      <c r="A25" s="9"/>
      <c r="B25" s="11"/>
      <c r="C25" s="9"/>
      <c r="D25" s="9"/>
      <c r="E25" s="9"/>
      <c r="F25" s="17"/>
      <c r="G25" s="139"/>
    </row>
    <row r="26" spans="1:7" ht="21" customHeight="1">
      <c r="A26" s="9"/>
      <c r="B26" s="11" t="s">
        <v>163</v>
      </c>
      <c r="C26" s="9"/>
      <c r="D26" s="9"/>
      <c r="E26" s="9"/>
      <c r="F26" s="17">
        <f t="shared" ref="F26:F50" si="1">D26+(E26/2)</f>
        <v>0</v>
      </c>
      <c r="G26" s="139"/>
    </row>
    <row r="27" spans="1:7" ht="21" customHeight="1">
      <c r="A27" s="9"/>
      <c r="B27" s="11"/>
      <c r="C27" s="9"/>
      <c r="D27" s="9"/>
      <c r="E27" s="9"/>
      <c r="F27" s="17"/>
      <c r="G27" s="139"/>
    </row>
    <row r="28" spans="1:7" ht="21" customHeight="1">
      <c r="A28" s="9"/>
      <c r="B28" s="11" t="s">
        <v>164</v>
      </c>
      <c r="C28" s="9"/>
      <c r="D28" s="9"/>
      <c r="E28" s="9"/>
      <c r="F28" s="17">
        <f t="shared" si="1"/>
        <v>0</v>
      </c>
      <c r="G28" s="139"/>
    </row>
    <row r="29" spans="1:7" ht="21" customHeight="1">
      <c r="A29" s="9"/>
      <c r="B29" s="11"/>
      <c r="C29" s="9"/>
      <c r="D29" s="9"/>
      <c r="E29" s="9"/>
      <c r="F29" s="17"/>
      <c r="G29" s="139"/>
    </row>
    <row r="30" spans="1:7" s="16" customFormat="1" ht="21" customHeight="1">
      <c r="A30" s="12"/>
      <c r="B30" s="13" t="s">
        <v>165</v>
      </c>
      <c r="C30" s="12"/>
      <c r="D30" s="12"/>
      <c r="E30" s="12"/>
      <c r="F30" s="14">
        <f t="shared" si="1"/>
        <v>0</v>
      </c>
      <c r="G30" s="140" t="s">
        <v>267</v>
      </c>
    </row>
    <row r="31" spans="1:7" ht="21" customHeight="1">
      <c r="A31" s="9"/>
      <c r="B31" s="11"/>
      <c r="C31" s="9"/>
      <c r="D31" s="9"/>
      <c r="E31" s="9"/>
      <c r="F31" s="17"/>
      <c r="G31" s="139"/>
    </row>
    <row r="32" spans="1:7" s="16" customFormat="1" ht="21" customHeight="1">
      <c r="A32" s="12"/>
      <c r="B32" s="13" t="s">
        <v>166</v>
      </c>
      <c r="C32" s="12"/>
      <c r="D32" s="12"/>
      <c r="E32" s="12"/>
      <c r="F32" s="14">
        <f t="shared" si="1"/>
        <v>0</v>
      </c>
      <c r="G32" s="140" t="s">
        <v>268</v>
      </c>
    </row>
    <row r="33" spans="1:7" s="16" customFormat="1" ht="21" customHeight="1">
      <c r="A33" s="12"/>
      <c r="B33" s="13"/>
      <c r="C33" s="12"/>
      <c r="D33" s="12"/>
      <c r="E33" s="12"/>
      <c r="F33" s="14"/>
      <c r="G33" s="140" t="s">
        <v>269</v>
      </c>
    </row>
    <row r="34" spans="1:7" s="16" customFormat="1" ht="21" customHeight="1">
      <c r="A34" s="12"/>
      <c r="B34" s="13" t="s">
        <v>167</v>
      </c>
      <c r="C34" s="12"/>
      <c r="D34" s="12"/>
      <c r="E34" s="12"/>
      <c r="F34" s="14">
        <f t="shared" si="1"/>
        <v>0</v>
      </c>
      <c r="G34" s="140" t="s">
        <v>110</v>
      </c>
    </row>
    <row r="35" spans="1:7" s="16" customFormat="1" ht="21" customHeight="1">
      <c r="A35" s="12"/>
      <c r="B35" s="13"/>
      <c r="C35" s="12"/>
      <c r="D35" s="12"/>
      <c r="E35" s="12"/>
      <c r="F35" s="14"/>
      <c r="G35" s="140"/>
    </row>
    <row r="36" spans="1:7" s="16" customFormat="1" ht="21" customHeight="1">
      <c r="A36" s="12"/>
      <c r="B36" s="13" t="s">
        <v>168</v>
      </c>
      <c r="C36" s="12"/>
      <c r="D36" s="12"/>
      <c r="E36" s="12"/>
      <c r="F36" s="14">
        <f t="shared" si="1"/>
        <v>0</v>
      </c>
      <c r="G36" s="140" t="s">
        <v>111</v>
      </c>
    </row>
    <row r="37" spans="1:7" ht="21" customHeight="1">
      <c r="A37" s="9"/>
      <c r="B37" s="11"/>
      <c r="C37" s="9"/>
      <c r="D37" s="9"/>
      <c r="E37" s="148" t="s">
        <v>5</v>
      </c>
      <c r="F37" s="148">
        <f>SUM(F24:F36)</f>
        <v>0</v>
      </c>
      <c r="G37" s="139"/>
    </row>
    <row r="38" spans="1:7" ht="21" customHeight="1">
      <c r="A38" s="9">
        <v>3</v>
      </c>
      <c r="B38" s="11" t="s">
        <v>169</v>
      </c>
      <c r="C38" s="9"/>
      <c r="D38" s="9"/>
      <c r="E38" s="9"/>
      <c r="F38" s="17">
        <f t="shared" si="1"/>
        <v>0</v>
      </c>
      <c r="G38" s="139"/>
    </row>
    <row r="39" spans="1:7" ht="21" customHeight="1">
      <c r="A39" s="9"/>
      <c r="B39" s="11"/>
      <c r="C39" s="9"/>
      <c r="D39" s="9"/>
      <c r="E39" s="9"/>
      <c r="F39" s="17"/>
      <c r="G39" s="139"/>
    </row>
    <row r="40" spans="1:7" ht="21" customHeight="1">
      <c r="A40" s="9"/>
      <c r="B40" s="11" t="s">
        <v>170</v>
      </c>
      <c r="C40" s="9"/>
      <c r="D40" s="9"/>
      <c r="E40" s="9"/>
      <c r="F40" s="17">
        <f t="shared" si="1"/>
        <v>0</v>
      </c>
      <c r="G40" s="139"/>
    </row>
    <row r="41" spans="1:7" ht="21" customHeight="1">
      <c r="A41" s="9"/>
      <c r="B41" s="11"/>
      <c r="C41" s="9"/>
      <c r="D41" s="9"/>
      <c r="E41" s="9"/>
      <c r="F41" s="17"/>
      <c r="G41" s="139"/>
    </row>
    <row r="42" spans="1:7" ht="21" customHeight="1">
      <c r="A42" s="9"/>
      <c r="B42" s="11" t="s">
        <v>171</v>
      </c>
      <c r="C42" s="9"/>
      <c r="D42" s="9"/>
      <c r="E42" s="9"/>
      <c r="F42" s="17">
        <f t="shared" si="1"/>
        <v>0</v>
      </c>
      <c r="G42" s="139"/>
    </row>
    <row r="43" spans="1:7" ht="21" customHeight="1">
      <c r="A43" s="9"/>
      <c r="B43" s="11"/>
      <c r="C43" s="9"/>
      <c r="D43" s="9"/>
      <c r="E43" s="9"/>
      <c r="F43" s="17"/>
      <c r="G43" s="139"/>
    </row>
    <row r="44" spans="1:7" ht="21" customHeight="1">
      <c r="A44" s="9"/>
      <c r="B44" s="11" t="s">
        <v>172</v>
      </c>
      <c r="C44" s="9"/>
      <c r="D44" s="9"/>
      <c r="E44" s="9"/>
      <c r="F44" s="17">
        <f t="shared" si="1"/>
        <v>0</v>
      </c>
      <c r="G44" s="139"/>
    </row>
    <row r="45" spans="1:7" ht="21" customHeight="1">
      <c r="A45" s="9"/>
      <c r="B45" s="11"/>
      <c r="C45" s="9"/>
      <c r="D45" s="9"/>
      <c r="E45" s="9"/>
      <c r="F45" s="17"/>
      <c r="G45" s="139"/>
    </row>
    <row r="46" spans="1:7" ht="21" customHeight="1">
      <c r="A46" s="9"/>
      <c r="B46" s="11" t="s">
        <v>173</v>
      </c>
      <c r="C46" s="9"/>
      <c r="D46" s="9"/>
      <c r="E46" s="9"/>
      <c r="F46" s="17">
        <f t="shared" si="1"/>
        <v>0</v>
      </c>
      <c r="G46" s="139"/>
    </row>
    <row r="47" spans="1:7" ht="21" customHeight="1">
      <c r="A47" s="9"/>
      <c r="B47" s="11"/>
      <c r="C47" s="9"/>
      <c r="D47" s="9"/>
      <c r="E47" s="9"/>
      <c r="F47" s="17"/>
      <c r="G47" s="139"/>
    </row>
    <row r="48" spans="1:7" s="16" customFormat="1" ht="21" customHeight="1">
      <c r="A48" s="12"/>
      <c r="B48" s="13" t="s">
        <v>174</v>
      </c>
      <c r="C48" s="12"/>
      <c r="D48" s="12"/>
      <c r="E48" s="12"/>
      <c r="F48" s="14">
        <f t="shared" si="1"/>
        <v>0</v>
      </c>
      <c r="G48" s="140" t="s">
        <v>110</v>
      </c>
    </row>
    <row r="49" spans="1:7" s="16" customFormat="1" ht="21" customHeight="1">
      <c r="A49" s="12"/>
      <c r="B49" s="13"/>
      <c r="C49" s="12"/>
      <c r="D49" s="12"/>
      <c r="E49" s="12"/>
      <c r="F49" s="14"/>
      <c r="G49" s="140"/>
    </row>
    <row r="50" spans="1:7" s="16" customFormat="1" ht="21" customHeight="1">
      <c r="A50" s="12"/>
      <c r="B50" s="13" t="s">
        <v>175</v>
      </c>
      <c r="C50" s="12"/>
      <c r="D50" s="12"/>
      <c r="E50" s="12"/>
      <c r="F50" s="14">
        <f t="shared" si="1"/>
        <v>0</v>
      </c>
      <c r="G50" s="140" t="s">
        <v>111</v>
      </c>
    </row>
    <row r="51" spans="1:7" ht="21" customHeight="1">
      <c r="A51" s="9"/>
      <c r="B51" s="11"/>
      <c r="C51" s="9"/>
      <c r="D51" s="9"/>
      <c r="E51" s="148" t="s">
        <v>5</v>
      </c>
      <c r="F51" s="148">
        <f>SUM(F38:F50)</f>
        <v>0</v>
      </c>
      <c r="G51" s="139"/>
    </row>
    <row r="52" spans="1:7" ht="21" customHeight="1">
      <c r="A52" s="9">
        <v>4</v>
      </c>
      <c r="B52" s="11" t="s">
        <v>176</v>
      </c>
      <c r="C52" s="9"/>
      <c r="D52" s="9"/>
      <c r="E52" s="17"/>
      <c r="F52" s="17">
        <f>SUM(F24:F50)</f>
        <v>0</v>
      </c>
      <c r="G52" s="139"/>
    </row>
    <row r="53" spans="1:7" ht="21" customHeight="1">
      <c r="A53" s="9"/>
      <c r="B53" s="11"/>
      <c r="C53" s="9"/>
      <c r="D53" s="9"/>
      <c r="E53" s="17"/>
      <c r="F53" s="17"/>
      <c r="G53" s="139"/>
    </row>
    <row r="54" spans="1:7" ht="21" customHeight="1">
      <c r="A54" s="9"/>
      <c r="B54" s="11" t="s">
        <v>177</v>
      </c>
      <c r="C54" s="9"/>
      <c r="D54" s="9"/>
      <c r="E54" s="9"/>
      <c r="F54" s="17">
        <f>D54+(E54/2)</f>
        <v>0</v>
      </c>
      <c r="G54" s="139"/>
    </row>
    <row r="55" spans="1:7" ht="21" customHeight="1">
      <c r="A55" s="9"/>
      <c r="B55" s="11"/>
      <c r="C55" s="9"/>
      <c r="D55" s="9"/>
      <c r="E55" s="9"/>
      <c r="F55" s="17"/>
      <c r="G55" s="139"/>
    </row>
    <row r="56" spans="1:7" ht="21" customHeight="1">
      <c r="A56" s="9"/>
      <c r="B56" s="11" t="s">
        <v>178</v>
      </c>
      <c r="C56" s="9"/>
      <c r="D56" s="9"/>
      <c r="E56" s="9"/>
      <c r="F56" s="17">
        <f t="shared" ref="F56:F72" si="2">D56+(E56/2)</f>
        <v>0</v>
      </c>
      <c r="G56" s="139"/>
    </row>
    <row r="57" spans="1:7" ht="21" customHeight="1">
      <c r="A57" s="9"/>
      <c r="B57" s="11"/>
      <c r="C57" s="9"/>
      <c r="D57" s="9"/>
      <c r="E57" s="9"/>
      <c r="F57" s="17"/>
      <c r="G57" s="139"/>
    </row>
    <row r="58" spans="1:7" ht="21" customHeight="1">
      <c r="A58" s="9"/>
      <c r="B58" s="11" t="s">
        <v>179</v>
      </c>
      <c r="C58" s="9"/>
      <c r="D58" s="9"/>
      <c r="E58" s="9"/>
      <c r="F58" s="17">
        <f t="shared" si="2"/>
        <v>0</v>
      </c>
      <c r="G58" s="139"/>
    </row>
    <row r="59" spans="1:7" ht="21" customHeight="1">
      <c r="A59" s="9"/>
      <c r="B59" s="11"/>
      <c r="C59" s="9"/>
      <c r="D59" s="9"/>
      <c r="E59" s="9"/>
      <c r="F59" s="17"/>
      <c r="G59" s="139"/>
    </row>
    <row r="60" spans="1:7" ht="21" customHeight="1">
      <c r="A60" s="9"/>
      <c r="B60" s="11" t="s">
        <v>180</v>
      </c>
      <c r="C60" s="9"/>
      <c r="D60" s="9"/>
      <c r="E60" s="9"/>
      <c r="F60" s="17">
        <f t="shared" si="2"/>
        <v>0</v>
      </c>
      <c r="G60" s="139"/>
    </row>
    <row r="61" spans="1:7" ht="21" customHeight="1">
      <c r="A61" s="9"/>
      <c r="B61" s="11"/>
      <c r="C61" s="9"/>
      <c r="D61" s="9"/>
      <c r="E61" s="9"/>
      <c r="F61" s="17"/>
      <c r="G61" s="139"/>
    </row>
    <row r="62" spans="1:7" s="16" customFormat="1" ht="21" customHeight="1">
      <c r="A62" s="12"/>
      <c r="B62" s="13" t="s">
        <v>181</v>
      </c>
      <c r="C62" s="12"/>
      <c r="D62" s="12"/>
      <c r="E62" s="12"/>
      <c r="F62" s="14">
        <f t="shared" si="2"/>
        <v>0</v>
      </c>
      <c r="G62" s="140" t="s">
        <v>110</v>
      </c>
    </row>
    <row r="63" spans="1:7" s="16" customFormat="1" ht="21" customHeight="1">
      <c r="A63" s="12"/>
      <c r="B63" s="13"/>
      <c r="C63" s="12"/>
      <c r="D63" s="12"/>
      <c r="E63" s="12"/>
      <c r="F63" s="14"/>
      <c r="G63" s="140"/>
    </row>
    <row r="64" spans="1:7" s="16" customFormat="1" ht="21" customHeight="1">
      <c r="A64" s="12"/>
      <c r="B64" s="13" t="s">
        <v>182</v>
      </c>
      <c r="C64" s="12"/>
      <c r="D64" s="12"/>
      <c r="E64" s="12"/>
      <c r="F64" s="14">
        <f t="shared" si="2"/>
        <v>0</v>
      </c>
      <c r="G64" s="140" t="s">
        <v>111</v>
      </c>
    </row>
    <row r="65" spans="1:7" ht="21" customHeight="1">
      <c r="A65" s="9"/>
      <c r="B65" s="11"/>
      <c r="C65" s="9"/>
      <c r="D65" s="9"/>
      <c r="E65" s="148" t="s">
        <v>5</v>
      </c>
      <c r="F65" s="148">
        <f>SUM(F52:F64)</f>
        <v>0</v>
      </c>
      <c r="G65" s="139"/>
    </row>
    <row r="66" spans="1:7" ht="21" customHeight="1">
      <c r="A66" s="9">
        <v>5</v>
      </c>
      <c r="B66" s="11" t="s">
        <v>183</v>
      </c>
      <c r="C66" s="9"/>
      <c r="D66" s="9"/>
      <c r="E66" s="9"/>
      <c r="F66" s="17">
        <f t="shared" si="2"/>
        <v>0</v>
      </c>
      <c r="G66" s="141"/>
    </row>
    <row r="67" spans="1:7" ht="21" customHeight="1">
      <c r="A67" s="9"/>
      <c r="B67" s="11"/>
      <c r="C67" s="9"/>
      <c r="D67" s="9"/>
      <c r="E67" s="9"/>
      <c r="F67" s="17"/>
      <c r="G67" s="141"/>
    </row>
    <row r="68" spans="1:7" ht="21" customHeight="1">
      <c r="A68" s="9"/>
      <c r="B68" s="11" t="s">
        <v>184</v>
      </c>
      <c r="C68" s="9"/>
      <c r="D68" s="9"/>
      <c r="E68" s="9"/>
      <c r="F68" s="17">
        <f t="shared" si="2"/>
        <v>0</v>
      </c>
      <c r="G68" s="141"/>
    </row>
    <row r="69" spans="1:7" ht="21" customHeight="1">
      <c r="A69" s="9"/>
      <c r="B69" s="11"/>
      <c r="C69" s="9"/>
      <c r="D69" s="9"/>
      <c r="E69" s="9"/>
      <c r="F69" s="17"/>
      <c r="G69" s="141"/>
    </row>
    <row r="70" spans="1:7" ht="21" customHeight="1">
      <c r="A70" s="9"/>
      <c r="B70" s="11" t="s">
        <v>185</v>
      </c>
      <c r="C70" s="9"/>
      <c r="D70" s="9"/>
      <c r="E70" s="9"/>
      <c r="F70" s="17">
        <f t="shared" si="2"/>
        <v>0</v>
      </c>
      <c r="G70" s="141"/>
    </row>
    <row r="71" spans="1:7" ht="21" customHeight="1">
      <c r="A71" s="9"/>
      <c r="B71" s="11"/>
      <c r="C71" s="9"/>
      <c r="D71" s="9"/>
      <c r="E71" s="9"/>
      <c r="F71" s="17"/>
      <c r="G71" s="141"/>
    </row>
    <row r="72" spans="1:7" s="16" customFormat="1" ht="21" customHeight="1">
      <c r="A72" s="12"/>
      <c r="B72" s="13" t="s">
        <v>186</v>
      </c>
      <c r="C72" s="12"/>
      <c r="D72" s="12"/>
      <c r="E72" s="12"/>
      <c r="F72" s="14">
        <f t="shared" si="2"/>
        <v>0</v>
      </c>
      <c r="G72" s="140" t="s">
        <v>272</v>
      </c>
    </row>
    <row r="73" spans="1:7" s="16" customFormat="1" ht="21" customHeight="1">
      <c r="A73" s="12"/>
      <c r="B73" s="13"/>
      <c r="C73" s="12"/>
      <c r="D73" s="12"/>
      <c r="E73" s="12"/>
      <c r="F73" s="14"/>
      <c r="G73" s="140"/>
    </row>
    <row r="74" spans="1:7" s="16" customFormat="1" ht="21" customHeight="1">
      <c r="A74" s="12"/>
      <c r="B74" s="13" t="s">
        <v>187</v>
      </c>
      <c r="C74" s="12"/>
      <c r="D74" s="12"/>
      <c r="E74" s="12"/>
      <c r="F74" s="14">
        <f>D74+(E74/2)</f>
        <v>0</v>
      </c>
      <c r="G74" s="140" t="s">
        <v>272</v>
      </c>
    </row>
    <row r="75" spans="1:7" ht="21" customHeight="1">
      <c r="A75" s="9"/>
      <c r="B75" s="11"/>
      <c r="C75" s="9"/>
      <c r="D75" s="9"/>
      <c r="E75" s="9"/>
      <c r="F75" s="17"/>
      <c r="G75" s="139"/>
    </row>
    <row r="76" spans="1:7" s="16" customFormat="1" ht="21" customHeight="1">
      <c r="A76" s="12"/>
      <c r="B76" s="13" t="s">
        <v>188</v>
      </c>
      <c r="C76" s="12"/>
      <c r="D76" s="12"/>
      <c r="E76" s="12"/>
      <c r="F76" s="14">
        <f>D76+(E76/2)</f>
        <v>0</v>
      </c>
      <c r="G76" s="140" t="s">
        <v>110</v>
      </c>
    </row>
    <row r="77" spans="1:7" s="16" customFormat="1" ht="21" customHeight="1">
      <c r="A77" s="12"/>
      <c r="B77" s="13"/>
      <c r="C77" s="12"/>
      <c r="D77" s="12"/>
      <c r="E77" s="12"/>
      <c r="F77" s="14"/>
      <c r="G77" s="140"/>
    </row>
    <row r="78" spans="1:7" s="16" customFormat="1" ht="21" customHeight="1">
      <c r="A78" s="12"/>
      <c r="B78" s="13" t="s">
        <v>189</v>
      </c>
      <c r="C78" s="12"/>
      <c r="D78" s="12"/>
      <c r="E78" s="12"/>
      <c r="F78" s="14">
        <f>D78+(E78/2)</f>
        <v>0</v>
      </c>
      <c r="G78" s="140" t="s">
        <v>111</v>
      </c>
    </row>
    <row r="79" spans="1:7" ht="21" customHeight="1">
      <c r="A79" s="9"/>
      <c r="B79" s="11"/>
      <c r="C79" s="9"/>
      <c r="D79" s="9"/>
      <c r="E79" s="148" t="s">
        <v>5</v>
      </c>
      <c r="F79" s="148">
        <f>SUM(F66:F78)</f>
        <v>0</v>
      </c>
      <c r="G79" s="139"/>
    </row>
    <row r="80" spans="1:7" ht="21" customHeight="1">
      <c r="A80" s="9">
        <v>6</v>
      </c>
      <c r="B80" s="11" t="s">
        <v>190</v>
      </c>
      <c r="C80" s="9"/>
      <c r="D80" s="9"/>
      <c r="E80" s="9"/>
      <c r="F80" s="17">
        <f>D80+(E80/2)</f>
        <v>0</v>
      </c>
      <c r="G80" s="139"/>
    </row>
    <row r="81" spans="1:7" ht="21" customHeight="1">
      <c r="A81" s="9"/>
      <c r="B81" s="11"/>
      <c r="C81" s="9"/>
      <c r="D81" s="9"/>
      <c r="E81" s="9"/>
      <c r="F81" s="17"/>
      <c r="G81" s="139"/>
    </row>
    <row r="82" spans="1:7" ht="21" customHeight="1">
      <c r="A82" s="9"/>
      <c r="B82" s="11" t="s">
        <v>191</v>
      </c>
      <c r="C82" s="9"/>
      <c r="D82" s="9"/>
      <c r="E82" s="17"/>
      <c r="F82" s="17">
        <f>SUM(F54:F80)</f>
        <v>0</v>
      </c>
      <c r="G82" s="139"/>
    </row>
    <row r="83" spans="1:7" ht="21" customHeight="1">
      <c r="A83" s="9"/>
      <c r="B83" s="11"/>
      <c r="C83" s="9"/>
      <c r="D83" s="9"/>
      <c r="E83" s="17"/>
      <c r="F83" s="17"/>
      <c r="G83" s="139"/>
    </row>
    <row r="84" spans="1:7" ht="21" customHeight="1">
      <c r="A84" s="9"/>
      <c r="B84" s="11" t="s">
        <v>192</v>
      </c>
      <c r="C84" s="9"/>
      <c r="D84" s="9"/>
      <c r="E84" s="9"/>
      <c r="F84" s="17">
        <f>D84+(E84/2)</f>
        <v>0</v>
      </c>
      <c r="G84" s="139"/>
    </row>
    <row r="85" spans="1:7" ht="21" customHeight="1">
      <c r="A85" s="9"/>
      <c r="B85" s="11"/>
      <c r="C85" s="9"/>
      <c r="D85" s="9"/>
      <c r="E85" s="9"/>
      <c r="F85" s="17"/>
      <c r="G85" s="139"/>
    </row>
    <row r="86" spans="1:7" ht="21" customHeight="1">
      <c r="A86" s="9"/>
      <c r="B86" s="11" t="s">
        <v>193</v>
      </c>
      <c r="C86" s="9"/>
      <c r="D86" s="9"/>
      <c r="E86" s="9"/>
      <c r="F86" s="17">
        <f t="shared" ref="F86:F110" si="3">D86+(E86/2)</f>
        <v>0</v>
      </c>
      <c r="G86" s="139"/>
    </row>
    <row r="87" spans="1:7" ht="21" customHeight="1">
      <c r="A87" s="9"/>
      <c r="B87" s="11"/>
      <c r="C87" s="9"/>
      <c r="D87" s="9"/>
      <c r="E87" s="9"/>
      <c r="F87" s="17"/>
      <c r="G87" s="139"/>
    </row>
    <row r="88" spans="1:7" ht="21" customHeight="1">
      <c r="A88" s="9"/>
      <c r="B88" s="11" t="s">
        <v>194</v>
      </c>
      <c r="C88" s="9"/>
      <c r="D88" s="9"/>
      <c r="E88" s="9"/>
      <c r="F88" s="17">
        <f t="shared" si="3"/>
        <v>0</v>
      </c>
      <c r="G88" s="139"/>
    </row>
    <row r="89" spans="1:7" ht="21" customHeight="1">
      <c r="A89" s="9"/>
      <c r="B89" s="11"/>
      <c r="C89" s="9"/>
      <c r="D89" s="9"/>
      <c r="E89" s="9"/>
      <c r="F89" s="17"/>
      <c r="G89" s="139"/>
    </row>
    <row r="90" spans="1:7" s="16" customFormat="1" ht="21" customHeight="1">
      <c r="A90" s="12"/>
      <c r="B90" s="13" t="s">
        <v>195</v>
      </c>
      <c r="C90" s="12"/>
      <c r="D90" s="12"/>
      <c r="E90" s="12"/>
      <c r="F90" s="14">
        <f t="shared" si="3"/>
        <v>0</v>
      </c>
      <c r="G90" s="140" t="s">
        <v>110</v>
      </c>
    </row>
    <row r="91" spans="1:7" s="16" customFormat="1" ht="21" customHeight="1">
      <c r="A91" s="12"/>
      <c r="B91" s="13"/>
      <c r="C91" s="12"/>
      <c r="D91" s="12"/>
      <c r="E91" s="12"/>
      <c r="F91" s="14"/>
      <c r="G91" s="140"/>
    </row>
    <row r="92" spans="1:7" s="16" customFormat="1" ht="21" customHeight="1">
      <c r="A92" s="12"/>
      <c r="B92" s="13" t="s">
        <v>196</v>
      </c>
      <c r="C92" s="12"/>
      <c r="D92" s="12"/>
      <c r="E92" s="12"/>
      <c r="F92" s="14">
        <f t="shared" si="3"/>
        <v>0</v>
      </c>
      <c r="G92" s="140" t="s">
        <v>111</v>
      </c>
    </row>
    <row r="93" spans="1:7" ht="21" customHeight="1">
      <c r="A93" s="9"/>
      <c r="B93" s="11"/>
      <c r="C93" s="9"/>
      <c r="D93" s="9"/>
      <c r="E93" s="148" t="s">
        <v>5</v>
      </c>
      <c r="F93" s="148">
        <f>SUM(F80:F92)</f>
        <v>0</v>
      </c>
      <c r="G93" s="139"/>
    </row>
    <row r="94" spans="1:7" ht="21" customHeight="1">
      <c r="A94" s="9">
        <v>7</v>
      </c>
      <c r="B94" s="11" t="s">
        <v>197</v>
      </c>
      <c r="C94" s="9"/>
      <c r="D94" s="9"/>
      <c r="E94" s="9"/>
      <c r="F94" s="17">
        <f t="shared" si="3"/>
        <v>0</v>
      </c>
      <c r="G94" s="139"/>
    </row>
    <row r="95" spans="1:7" ht="21" customHeight="1">
      <c r="A95" s="9"/>
      <c r="B95" s="11"/>
      <c r="C95" s="9"/>
      <c r="D95" s="9"/>
      <c r="E95" s="9"/>
      <c r="F95" s="17"/>
      <c r="G95" s="139"/>
    </row>
    <row r="96" spans="1:7" ht="21" customHeight="1">
      <c r="A96" s="9"/>
      <c r="B96" s="11" t="s">
        <v>198</v>
      </c>
      <c r="C96" s="9"/>
      <c r="D96" s="9"/>
      <c r="E96" s="9"/>
      <c r="F96" s="17">
        <f t="shared" si="3"/>
        <v>0</v>
      </c>
      <c r="G96" s="139"/>
    </row>
    <row r="97" spans="1:7" ht="21" customHeight="1">
      <c r="A97" s="9"/>
      <c r="B97" s="11"/>
      <c r="C97" s="9"/>
      <c r="D97" s="9"/>
      <c r="E97" s="9"/>
      <c r="F97" s="17"/>
      <c r="G97" s="139"/>
    </row>
    <row r="98" spans="1:7" ht="21" customHeight="1">
      <c r="A98" s="9"/>
      <c r="B98" s="11" t="s">
        <v>199</v>
      </c>
      <c r="C98" s="9"/>
      <c r="D98" s="9"/>
      <c r="E98" s="9"/>
      <c r="F98" s="17">
        <f t="shared" si="3"/>
        <v>0</v>
      </c>
      <c r="G98" s="139"/>
    </row>
    <row r="99" spans="1:7" ht="21" customHeight="1">
      <c r="A99" s="9"/>
      <c r="B99" s="11"/>
      <c r="C99" s="9"/>
      <c r="D99" s="9"/>
      <c r="E99" s="9"/>
      <c r="F99" s="17"/>
      <c r="G99" s="139"/>
    </row>
    <row r="100" spans="1:7" s="18" customFormat="1" ht="21" customHeight="1">
      <c r="A100" s="9"/>
      <c r="B100" s="11" t="s">
        <v>200</v>
      </c>
      <c r="C100" s="9"/>
      <c r="D100" s="9"/>
      <c r="E100" s="9"/>
      <c r="F100" s="17">
        <f t="shared" si="3"/>
        <v>0</v>
      </c>
      <c r="G100" s="139"/>
    </row>
    <row r="101" spans="1:7" s="18" customFormat="1" ht="21" customHeight="1">
      <c r="A101" s="9"/>
      <c r="B101" s="11"/>
      <c r="C101" s="9"/>
      <c r="D101" s="9"/>
      <c r="E101" s="9"/>
      <c r="F101" s="17"/>
      <c r="G101" s="139"/>
    </row>
    <row r="102" spans="1:7" s="18" customFormat="1" ht="21" customHeight="1">
      <c r="A102" s="9"/>
      <c r="B102" s="11" t="s">
        <v>201</v>
      </c>
      <c r="C102" s="9"/>
      <c r="D102" s="9"/>
      <c r="E102" s="9"/>
      <c r="F102" s="17">
        <f t="shared" si="3"/>
        <v>0</v>
      </c>
      <c r="G102" s="139"/>
    </row>
    <row r="103" spans="1:7" s="18" customFormat="1" ht="21" customHeight="1">
      <c r="A103" s="9"/>
      <c r="B103" s="11"/>
      <c r="C103" s="9"/>
      <c r="D103" s="9"/>
      <c r="E103" s="9"/>
      <c r="F103" s="17"/>
      <c r="G103" s="139"/>
    </row>
    <row r="104" spans="1:7" s="16" customFormat="1" ht="21" customHeight="1">
      <c r="A104" s="12"/>
      <c r="B104" s="13" t="s">
        <v>202</v>
      </c>
      <c r="C104" s="12"/>
      <c r="D104" s="12"/>
      <c r="E104" s="12"/>
      <c r="F104" s="14">
        <f t="shared" si="3"/>
        <v>0</v>
      </c>
      <c r="G104" s="140" t="s">
        <v>110</v>
      </c>
    </row>
    <row r="105" spans="1:7" s="16" customFormat="1" ht="21" customHeight="1">
      <c r="A105" s="12"/>
      <c r="B105" s="13"/>
      <c r="C105" s="12"/>
      <c r="D105" s="12"/>
      <c r="E105" s="12"/>
      <c r="F105" s="14"/>
      <c r="G105" s="140"/>
    </row>
    <row r="106" spans="1:7" s="16" customFormat="1" ht="21" customHeight="1">
      <c r="A106" s="12"/>
      <c r="B106" s="13" t="s">
        <v>203</v>
      </c>
      <c r="C106" s="12"/>
      <c r="D106" s="12"/>
      <c r="E106" s="12"/>
      <c r="F106" s="14">
        <f t="shared" si="3"/>
        <v>0</v>
      </c>
      <c r="G106" s="140" t="s">
        <v>111</v>
      </c>
    </row>
    <row r="107" spans="1:7" ht="21" customHeight="1">
      <c r="A107" s="9"/>
      <c r="B107" s="11"/>
      <c r="C107" s="9"/>
      <c r="D107" s="9"/>
      <c r="E107" s="148" t="s">
        <v>5</v>
      </c>
      <c r="F107" s="148">
        <f>SUM(F94:F106)</f>
        <v>0</v>
      </c>
      <c r="G107" s="139"/>
    </row>
    <row r="108" spans="1:7" ht="21" customHeight="1">
      <c r="A108" s="9">
        <v>8</v>
      </c>
      <c r="B108" s="11" t="s">
        <v>204</v>
      </c>
      <c r="C108" s="9"/>
      <c r="D108" s="9"/>
      <c r="E108" s="9"/>
      <c r="F108" s="17">
        <f t="shared" si="3"/>
        <v>0</v>
      </c>
      <c r="G108" s="139"/>
    </row>
    <row r="109" spans="1:7" ht="21" customHeight="1">
      <c r="A109" s="9"/>
      <c r="B109" s="11"/>
      <c r="C109" s="9"/>
      <c r="D109" s="9"/>
      <c r="E109" s="9"/>
      <c r="F109" s="17"/>
      <c r="G109" s="139"/>
    </row>
    <row r="110" spans="1:7" ht="21" customHeight="1">
      <c r="A110" s="9"/>
      <c r="B110" s="11" t="s">
        <v>205</v>
      </c>
      <c r="C110" s="9"/>
      <c r="D110" s="9"/>
      <c r="E110" s="9"/>
      <c r="F110" s="17">
        <f t="shared" si="3"/>
        <v>0</v>
      </c>
      <c r="G110" s="139"/>
    </row>
    <row r="111" spans="1:7" ht="21" customHeight="1">
      <c r="A111" s="9"/>
      <c r="B111" s="11"/>
      <c r="C111" s="9"/>
      <c r="D111" s="9"/>
      <c r="E111" s="9"/>
      <c r="F111" s="17"/>
      <c r="G111" s="139"/>
    </row>
    <row r="112" spans="1:7" s="18" customFormat="1" ht="21" customHeight="1">
      <c r="A112" s="9"/>
      <c r="B112" s="11" t="s">
        <v>206</v>
      </c>
      <c r="C112" s="9"/>
      <c r="D112" s="9"/>
      <c r="E112" s="17"/>
      <c r="F112" s="17">
        <f>SUM(F84:F110)</f>
        <v>0</v>
      </c>
      <c r="G112" s="139"/>
    </row>
    <row r="113" spans="1:7" s="18" customFormat="1" ht="21" customHeight="1">
      <c r="A113" s="9"/>
      <c r="B113" s="11"/>
      <c r="C113" s="9"/>
      <c r="D113" s="9"/>
      <c r="E113" s="17"/>
      <c r="F113" s="17"/>
      <c r="G113" s="139"/>
    </row>
    <row r="114" spans="1:7" s="18" customFormat="1" ht="21" customHeight="1">
      <c r="A114" s="9"/>
      <c r="B114" s="11" t="s">
        <v>207</v>
      </c>
      <c r="C114" s="9"/>
      <c r="D114" s="9"/>
      <c r="E114" s="9"/>
      <c r="F114" s="17">
        <f>D114+(E114/2)</f>
        <v>0</v>
      </c>
      <c r="G114" s="139"/>
    </row>
    <row r="115" spans="1:7" s="18" customFormat="1" ht="21" customHeight="1">
      <c r="A115" s="9"/>
      <c r="B115" s="11"/>
      <c r="C115" s="9"/>
      <c r="D115" s="9"/>
      <c r="E115" s="9"/>
      <c r="F115" s="17"/>
      <c r="G115" s="139"/>
    </row>
    <row r="116" spans="1:7" s="18" customFormat="1" ht="21" customHeight="1">
      <c r="A116" s="9"/>
      <c r="B116" s="11" t="s">
        <v>208</v>
      </c>
      <c r="C116" s="9"/>
      <c r="D116" s="9"/>
      <c r="E116" s="9"/>
      <c r="F116" s="17">
        <f t="shared" ref="F116:F132" si="4">D116+(E116/2)</f>
        <v>0</v>
      </c>
      <c r="G116" s="139"/>
    </row>
    <row r="117" spans="1:7" s="18" customFormat="1" ht="21" customHeight="1">
      <c r="A117" s="9"/>
      <c r="B117" s="11"/>
      <c r="C117" s="9"/>
      <c r="D117" s="9"/>
      <c r="E117" s="9"/>
      <c r="F117" s="17"/>
      <c r="G117" s="139"/>
    </row>
    <row r="118" spans="1:7" s="20" customFormat="1" ht="21" customHeight="1">
      <c r="A118" s="12"/>
      <c r="B118" s="13" t="s">
        <v>209</v>
      </c>
      <c r="C118" s="12"/>
      <c r="D118" s="12"/>
      <c r="E118" s="12"/>
      <c r="F118" s="14">
        <f t="shared" si="4"/>
        <v>0</v>
      </c>
      <c r="G118" s="140" t="s">
        <v>294</v>
      </c>
    </row>
    <row r="119" spans="1:7" s="20" customFormat="1" ht="21" customHeight="1">
      <c r="A119" s="12"/>
      <c r="B119" s="13"/>
      <c r="C119" s="12"/>
      <c r="D119" s="12"/>
      <c r="E119" s="12"/>
      <c r="F119" s="14"/>
      <c r="G119" s="140"/>
    </row>
    <row r="120" spans="1:7" s="20" customFormat="1" ht="21" customHeight="1">
      <c r="A120" s="12"/>
      <c r="B120" s="13" t="s">
        <v>210</v>
      </c>
      <c r="C120" s="12"/>
      <c r="D120" s="12"/>
      <c r="E120" s="12"/>
      <c r="F120" s="14">
        <f t="shared" si="4"/>
        <v>0</v>
      </c>
      <c r="G120" s="140" t="s">
        <v>295</v>
      </c>
    </row>
    <row r="121" spans="1:7" s="18" customFormat="1" ht="21" customHeight="1">
      <c r="A121" s="9"/>
      <c r="B121" s="11"/>
      <c r="C121" s="9"/>
      <c r="D121" s="9"/>
      <c r="E121" s="148" t="s">
        <v>5</v>
      </c>
      <c r="F121" s="148">
        <f>SUM(F108:F120)</f>
        <v>0</v>
      </c>
      <c r="G121" s="139"/>
    </row>
    <row r="122" spans="1:7" s="20" customFormat="1" ht="21" customHeight="1">
      <c r="A122" s="12">
        <v>9</v>
      </c>
      <c r="B122" s="13" t="s">
        <v>211</v>
      </c>
      <c r="C122" s="12"/>
      <c r="D122" s="12"/>
      <c r="E122" s="12"/>
      <c r="F122" s="14">
        <f t="shared" si="4"/>
        <v>0</v>
      </c>
      <c r="G122" s="140" t="s">
        <v>296</v>
      </c>
    </row>
    <row r="123" spans="1:7" s="20" customFormat="1" ht="21" customHeight="1">
      <c r="A123" s="12"/>
      <c r="B123" s="13"/>
      <c r="C123" s="12"/>
      <c r="D123" s="12"/>
      <c r="E123" s="12"/>
      <c r="F123" s="14"/>
      <c r="G123" s="140"/>
    </row>
    <row r="124" spans="1:7" s="20" customFormat="1" ht="21" customHeight="1">
      <c r="A124" s="12"/>
      <c r="B124" s="13" t="s">
        <v>212</v>
      </c>
      <c r="C124" s="12"/>
      <c r="D124" s="12"/>
      <c r="E124" s="12"/>
      <c r="F124" s="14">
        <f t="shared" si="4"/>
        <v>0</v>
      </c>
      <c r="G124" s="140" t="s">
        <v>296</v>
      </c>
    </row>
    <row r="125" spans="1:7" s="20" customFormat="1" ht="21" customHeight="1">
      <c r="A125" s="12"/>
      <c r="B125" s="13"/>
      <c r="C125" s="12"/>
      <c r="D125" s="12"/>
      <c r="E125" s="12"/>
      <c r="F125" s="14"/>
      <c r="G125" s="140"/>
    </row>
    <row r="126" spans="1:7" s="20" customFormat="1" ht="21" customHeight="1">
      <c r="A126" s="12"/>
      <c r="B126" s="13" t="s">
        <v>213</v>
      </c>
      <c r="C126" s="12"/>
      <c r="D126" s="12"/>
      <c r="E126" s="12"/>
      <c r="F126" s="14">
        <f t="shared" si="4"/>
        <v>0</v>
      </c>
      <c r="G126" s="140" t="s">
        <v>296</v>
      </c>
    </row>
    <row r="127" spans="1:7" s="20" customFormat="1" ht="21" customHeight="1">
      <c r="A127" s="12"/>
      <c r="B127" s="13"/>
      <c r="C127" s="12"/>
      <c r="D127" s="12"/>
      <c r="E127" s="12"/>
      <c r="F127" s="14"/>
      <c r="G127" s="140"/>
    </row>
    <row r="128" spans="1:7" s="20" customFormat="1" ht="21" customHeight="1">
      <c r="A128" s="12"/>
      <c r="B128" s="13" t="s">
        <v>214</v>
      </c>
      <c r="C128" s="12"/>
      <c r="D128" s="12"/>
      <c r="E128" s="12"/>
      <c r="F128" s="14">
        <f t="shared" si="4"/>
        <v>0</v>
      </c>
      <c r="G128" s="140" t="s">
        <v>296</v>
      </c>
    </row>
    <row r="129" spans="1:7" s="20" customFormat="1" ht="21" customHeight="1">
      <c r="A129" s="12"/>
      <c r="B129" s="13"/>
      <c r="C129" s="12"/>
      <c r="D129" s="12"/>
      <c r="E129" s="12"/>
      <c r="F129" s="14"/>
      <c r="G129" s="140"/>
    </row>
    <row r="130" spans="1:7" s="20" customFormat="1" ht="21" customHeight="1">
      <c r="A130" s="12"/>
      <c r="B130" s="13" t="s">
        <v>215</v>
      </c>
      <c r="C130" s="12"/>
      <c r="D130" s="12"/>
      <c r="E130" s="12"/>
      <c r="F130" s="14">
        <f t="shared" si="4"/>
        <v>0</v>
      </c>
      <c r="G130" s="140" t="s">
        <v>296</v>
      </c>
    </row>
    <row r="131" spans="1:7" s="20" customFormat="1" ht="21" customHeight="1">
      <c r="A131" s="12"/>
      <c r="B131" s="13"/>
      <c r="C131" s="12"/>
      <c r="D131" s="12"/>
      <c r="E131" s="12"/>
      <c r="F131" s="14"/>
      <c r="G131" s="140"/>
    </row>
    <row r="132" spans="1:7" s="20" customFormat="1" ht="21" customHeight="1">
      <c r="A132" s="12"/>
      <c r="B132" s="13" t="s">
        <v>216</v>
      </c>
      <c r="C132" s="12"/>
      <c r="D132" s="12"/>
      <c r="E132" s="12"/>
      <c r="F132" s="14">
        <f t="shared" si="4"/>
        <v>0</v>
      </c>
      <c r="G132" s="140" t="s">
        <v>294</v>
      </c>
    </row>
    <row r="133" spans="1:7" s="20" customFormat="1" ht="21" customHeight="1">
      <c r="A133" s="12"/>
      <c r="B133" s="13"/>
      <c r="C133" s="12"/>
      <c r="D133" s="12"/>
      <c r="E133" s="12"/>
      <c r="F133" s="14"/>
      <c r="G133" s="140"/>
    </row>
    <row r="134" spans="1:7" s="20" customFormat="1" ht="21" customHeight="1">
      <c r="A134" s="12"/>
      <c r="B134" s="13" t="s">
        <v>217</v>
      </c>
      <c r="C134" s="12"/>
      <c r="D134" s="12"/>
      <c r="E134" s="12"/>
      <c r="F134" s="14">
        <f>D134+(E134/2)</f>
        <v>0</v>
      </c>
      <c r="G134" s="140" t="s">
        <v>295</v>
      </c>
    </row>
    <row r="135" spans="1:7" s="18" customFormat="1" ht="21" customHeight="1">
      <c r="A135" s="9"/>
      <c r="B135" s="11"/>
      <c r="C135" s="9"/>
      <c r="D135" s="9"/>
      <c r="E135" s="148" t="s">
        <v>5</v>
      </c>
      <c r="F135" s="148">
        <f>SUM(F122:F134)</f>
        <v>0</v>
      </c>
      <c r="G135" s="139"/>
    </row>
    <row r="136" spans="1:7" s="18" customFormat="1" ht="21" customHeight="1">
      <c r="A136" s="9">
        <v>10</v>
      </c>
      <c r="B136" s="11" t="s">
        <v>218</v>
      </c>
      <c r="C136" s="9"/>
      <c r="D136" s="9"/>
      <c r="E136" s="9"/>
      <c r="F136" s="17">
        <f>D136+(E136/2)</f>
        <v>0</v>
      </c>
      <c r="G136" s="139"/>
    </row>
    <row r="137" spans="1:7" s="18" customFormat="1" ht="21" customHeight="1">
      <c r="A137" s="9"/>
      <c r="B137" s="11"/>
      <c r="C137" s="9"/>
      <c r="D137" s="9"/>
      <c r="E137" s="9"/>
      <c r="F137" s="17"/>
      <c r="G137" s="139"/>
    </row>
    <row r="138" spans="1:7" s="18" customFormat="1" ht="21" customHeight="1">
      <c r="A138" s="9"/>
      <c r="B138" s="11" t="s">
        <v>219</v>
      </c>
      <c r="C138" s="9"/>
      <c r="D138" s="9"/>
      <c r="E138" s="9"/>
      <c r="F138" s="17">
        <f>D138+(E138/2)</f>
        <v>0</v>
      </c>
      <c r="G138" s="139"/>
    </row>
    <row r="139" spans="1:7" s="18" customFormat="1" ht="21" customHeight="1">
      <c r="A139" s="9"/>
      <c r="B139" s="11"/>
      <c r="C139" s="9"/>
      <c r="D139" s="9"/>
      <c r="E139" s="9"/>
      <c r="F139" s="17"/>
      <c r="G139" s="139"/>
    </row>
    <row r="140" spans="1:7" s="18" customFormat="1" ht="21" customHeight="1">
      <c r="A140" s="9"/>
      <c r="B140" s="11" t="s">
        <v>220</v>
      </c>
      <c r="C140" s="9"/>
      <c r="D140" s="9"/>
      <c r="E140" s="9"/>
      <c r="F140" s="17">
        <f>D140+(E140/2)</f>
        <v>0</v>
      </c>
      <c r="G140" s="139"/>
    </row>
    <row r="141" spans="1:7" s="18" customFormat="1" ht="21" customHeight="1">
      <c r="A141" s="9"/>
      <c r="B141" s="11"/>
      <c r="C141" s="9"/>
      <c r="D141" s="9"/>
      <c r="E141" s="9"/>
      <c r="F141" s="17"/>
      <c r="G141" s="139"/>
    </row>
    <row r="142" spans="1:7" s="18" customFormat="1" ht="21" customHeight="1">
      <c r="A142" s="9"/>
      <c r="B142" s="11" t="s">
        <v>221</v>
      </c>
      <c r="C142" s="9"/>
      <c r="D142" s="9"/>
      <c r="E142" s="17"/>
      <c r="F142" s="17">
        <f>SUM(F114:F140)</f>
        <v>0</v>
      </c>
      <c r="G142" s="139"/>
    </row>
    <row r="143" spans="1:7" s="18" customFormat="1" ht="21" customHeight="1">
      <c r="A143" s="9"/>
      <c r="B143" s="11"/>
      <c r="C143" s="9"/>
      <c r="D143" s="9"/>
      <c r="E143" s="17"/>
      <c r="F143" s="17"/>
      <c r="G143" s="139"/>
    </row>
    <row r="144" spans="1:7" ht="21" customHeight="1">
      <c r="A144" s="9"/>
      <c r="B144" s="11" t="s">
        <v>222</v>
      </c>
      <c r="C144" s="19"/>
      <c r="D144" s="9"/>
      <c r="E144" s="9"/>
      <c r="F144" s="131">
        <f>D144+(E144/2)</f>
        <v>0</v>
      </c>
      <c r="G144" s="139"/>
    </row>
    <row r="145" spans="1:7" ht="21" customHeight="1">
      <c r="A145" s="9"/>
      <c r="B145" s="11"/>
      <c r="C145" s="19"/>
      <c r="D145" s="9"/>
      <c r="E145" s="9"/>
      <c r="F145" s="131"/>
      <c r="G145" s="139"/>
    </row>
    <row r="146" spans="1:7" s="16" customFormat="1" ht="21" customHeight="1">
      <c r="A146" s="12"/>
      <c r="B146" s="13" t="s">
        <v>223</v>
      </c>
      <c r="C146" s="146"/>
      <c r="D146" s="12"/>
      <c r="E146" s="12"/>
      <c r="F146" s="147">
        <f t="shared" ref="F146:F162" si="5">D146+(E146/2)</f>
        <v>0</v>
      </c>
      <c r="G146" s="140" t="s">
        <v>110</v>
      </c>
    </row>
    <row r="147" spans="1:7" s="16" customFormat="1" ht="21" customHeight="1">
      <c r="A147" s="12"/>
      <c r="B147" s="13"/>
      <c r="C147" s="146"/>
      <c r="D147" s="12"/>
      <c r="E147" s="12"/>
      <c r="F147" s="147"/>
      <c r="G147" s="140"/>
    </row>
    <row r="148" spans="1:7" s="16" customFormat="1" ht="21" customHeight="1">
      <c r="A148" s="12"/>
      <c r="B148" s="13" t="s">
        <v>224</v>
      </c>
      <c r="C148" s="12"/>
      <c r="D148" s="12"/>
      <c r="E148" s="12"/>
      <c r="F148" s="14">
        <f t="shared" si="5"/>
        <v>0</v>
      </c>
      <c r="G148" s="140" t="s">
        <v>111</v>
      </c>
    </row>
    <row r="149" spans="1:7" ht="21" customHeight="1">
      <c r="A149" s="9"/>
      <c r="B149" s="11"/>
      <c r="C149" s="9"/>
      <c r="D149" s="9"/>
      <c r="E149" s="148" t="s">
        <v>5</v>
      </c>
      <c r="F149" s="148">
        <f>SUM(F136:F148)</f>
        <v>0</v>
      </c>
      <c r="G149" s="139"/>
    </row>
    <row r="150" spans="1:7" ht="21" customHeight="1">
      <c r="A150" s="9">
        <v>11</v>
      </c>
      <c r="B150" s="11" t="s">
        <v>225</v>
      </c>
      <c r="C150" s="9"/>
      <c r="D150" s="9"/>
      <c r="E150" s="9"/>
      <c r="F150" s="17">
        <f t="shared" si="5"/>
        <v>0</v>
      </c>
      <c r="G150" s="139"/>
    </row>
    <row r="151" spans="1:7" ht="21" customHeight="1">
      <c r="A151" s="9"/>
      <c r="B151" s="11"/>
      <c r="C151" s="9"/>
      <c r="D151" s="9"/>
      <c r="E151" s="9"/>
      <c r="F151" s="17"/>
      <c r="G151" s="139"/>
    </row>
    <row r="152" spans="1:7" ht="21" customHeight="1">
      <c r="A152" s="9"/>
      <c r="B152" s="11" t="s">
        <v>226</v>
      </c>
      <c r="C152" s="9"/>
      <c r="D152" s="9"/>
      <c r="E152" s="9"/>
      <c r="F152" s="17">
        <f t="shared" si="5"/>
        <v>0</v>
      </c>
      <c r="G152" s="139"/>
    </row>
    <row r="153" spans="1:7" ht="21" customHeight="1">
      <c r="A153" s="9"/>
      <c r="B153" s="11"/>
      <c r="C153" s="9"/>
      <c r="D153" s="9"/>
      <c r="E153" s="9"/>
      <c r="F153" s="17"/>
      <c r="G153" s="139"/>
    </row>
    <row r="154" spans="1:7" ht="21" customHeight="1">
      <c r="A154" s="9"/>
      <c r="B154" s="11" t="s">
        <v>227</v>
      </c>
      <c r="C154" s="9"/>
      <c r="D154" s="9"/>
      <c r="E154" s="9"/>
      <c r="F154" s="17">
        <f t="shared" si="5"/>
        <v>0</v>
      </c>
      <c r="G154" s="139"/>
    </row>
    <row r="155" spans="1:7" ht="21" customHeight="1">
      <c r="A155" s="9"/>
      <c r="B155" s="11"/>
      <c r="C155" s="9"/>
      <c r="D155" s="9"/>
      <c r="E155" s="9"/>
      <c r="F155" s="17"/>
      <c r="G155" s="139"/>
    </row>
    <row r="156" spans="1:7" ht="21" customHeight="1">
      <c r="A156" s="9"/>
      <c r="B156" s="11" t="s">
        <v>228</v>
      </c>
      <c r="C156" s="9"/>
      <c r="D156" s="9"/>
      <c r="E156" s="9"/>
      <c r="F156" s="17">
        <f t="shared" si="5"/>
        <v>0</v>
      </c>
      <c r="G156" s="139"/>
    </row>
    <row r="157" spans="1:7" ht="21" customHeight="1">
      <c r="A157" s="9"/>
      <c r="B157" s="11"/>
      <c r="C157" s="9"/>
      <c r="D157" s="9"/>
      <c r="E157" s="9"/>
      <c r="F157" s="17"/>
      <c r="G157" s="139"/>
    </row>
    <row r="158" spans="1:7" s="16" customFormat="1" ht="21" customHeight="1">
      <c r="A158" s="12"/>
      <c r="B158" s="13" t="s">
        <v>229</v>
      </c>
      <c r="C158" s="12"/>
      <c r="D158" s="12"/>
      <c r="E158" s="12"/>
      <c r="F158" s="14">
        <f t="shared" si="5"/>
        <v>0</v>
      </c>
      <c r="G158" s="140" t="s">
        <v>273</v>
      </c>
    </row>
    <row r="159" spans="1:7" ht="21" customHeight="1">
      <c r="A159" s="9"/>
      <c r="B159" s="11"/>
      <c r="C159" s="9"/>
      <c r="D159" s="9"/>
      <c r="E159" s="9"/>
      <c r="F159" s="17"/>
      <c r="G159" s="139"/>
    </row>
    <row r="160" spans="1:7" s="16" customFormat="1" ht="21" customHeight="1">
      <c r="A160" s="12"/>
      <c r="B160" s="13" t="s">
        <v>230</v>
      </c>
      <c r="C160" s="12"/>
      <c r="D160" s="12"/>
      <c r="E160" s="12"/>
      <c r="F160" s="14">
        <f t="shared" si="5"/>
        <v>0</v>
      </c>
      <c r="G160" s="140" t="s">
        <v>110</v>
      </c>
    </row>
    <row r="161" spans="1:7" s="16" customFormat="1" ht="21" customHeight="1">
      <c r="A161" s="12"/>
      <c r="B161" s="13"/>
      <c r="C161" s="12"/>
      <c r="D161" s="12"/>
      <c r="E161" s="12"/>
      <c r="F161" s="14"/>
      <c r="G161" s="140"/>
    </row>
    <row r="162" spans="1:7" s="16" customFormat="1" ht="21" customHeight="1">
      <c r="A162" s="12"/>
      <c r="B162" s="13" t="s">
        <v>231</v>
      </c>
      <c r="C162" s="12"/>
      <c r="D162" s="12"/>
      <c r="E162" s="12"/>
      <c r="F162" s="14">
        <f t="shared" si="5"/>
        <v>0</v>
      </c>
      <c r="G162" s="140" t="s">
        <v>111</v>
      </c>
    </row>
    <row r="163" spans="1:7" s="16" customFormat="1" ht="21" customHeight="1">
      <c r="A163" s="12"/>
      <c r="B163" s="13"/>
      <c r="C163" s="12"/>
      <c r="D163" s="12"/>
      <c r="E163" s="148" t="s">
        <v>5</v>
      </c>
      <c r="F163" s="148">
        <f>SUM(F150:F162)</f>
        <v>0</v>
      </c>
      <c r="G163" s="140"/>
    </row>
    <row r="164" spans="1:7" ht="21" customHeight="1">
      <c r="A164" s="9">
        <v>12</v>
      </c>
      <c r="B164" s="11" t="s">
        <v>232</v>
      </c>
      <c r="C164" s="9"/>
      <c r="D164" s="9"/>
      <c r="E164" s="9"/>
      <c r="F164" s="17">
        <f>D164+(E164/2)</f>
        <v>0</v>
      </c>
      <c r="G164" s="139"/>
    </row>
    <row r="165" spans="1:7" ht="21" customHeight="1">
      <c r="A165" s="9"/>
      <c r="B165" s="11"/>
      <c r="C165" s="9"/>
      <c r="D165" s="9"/>
      <c r="E165" s="9"/>
      <c r="F165" s="17"/>
      <c r="G165" s="139"/>
    </row>
    <row r="166" spans="1:7" ht="21" customHeight="1">
      <c r="A166" s="9"/>
      <c r="B166" s="11" t="s">
        <v>233</v>
      </c>
      <c r="C166" s="9"/>
      <c r="D166" s="9"/>
      <c r="E166" s="9"/>
      <c r="F166" s="17">
        <f>D166+(E166/2)</f>
        <v>0</v>
      </c>
      <c r="G166" s="139"/>
    </row>
    <row r="167" spans="1:7" ht="21" customHeight="1">
      <c r="A167" s="9"/>
      <c r="B167" s="11"/>
      <c r="C167" s="9"/>
      <c r="D167" s="9"/>
      <c r="E167" s="9"/>
      <c r="F167" s="17"/>
      <c r="G167" s="139"/>
    </row>
    <row r="168" spans="1:7" ht="21" customHeight="1">
      <c r="A168" s="9"/>
      <c r="B168" s="11" t="s">
        <v>234</v>
      </c>
      <c r="C168" s="9"/>
      <c r="D168" s="9"/>
      <c r="E168" s="9"/>
      <c r="F168" s="17">
        <f>D168+(E168/2)</f>
        <v>0</v>
      </c>
      <c r="G168" s="139"/>
    </row>
    <row r="169" spans="1:7" ht="21" customHeight="1">
      <c r="A169" s="9"/>
      <c r="B169" s="11"/>
      <c r="C169" s="9"/>
      <c r="D169" s="9"/>
      <c r="E169" s="9"/>
      <c r="F169" s="17"/>
      <c r="G169" s="139"/>
    </row>
    <row r="170" spans="1:7" ht="21" customHeight="1">
      <c r="A170" s="9"/>
      <c r="B170" s="11" t="s">
        <v>235</v>
      </c>
      <c r="C170" s="9"/>
      <c r="D170" s="9"/>
      <c r="E170" s="9"/>
      <c r="F170" s="17">
        <f>D170+(E170/2)</f>
        <v>0</v>
      </c>
      <c r="G170" s="139"/>
    </row>
    <row r="171" spans="1:7" ht="21" customHeight="1">
      <c r="A171" s="9"/>
      <c r="B171" s="11"/>
      <c r="C171" s="9"/>
      <c r="D171" s="9"/>
      <c r="E171" s="9"/>
      <c r="F171" s="17"/>
      <c r="G171" s="139"/>
    </row>
    <row r="172" spans="1:7" ht="21" customHeight="1">
      <c r="A172" s="9"/>
      <c r="B172" s="11" t="s">
        <v>236</v>
      </c>
      <c r="C172" s="9"/>
      <c r="D172" s="9"/>
      <c r="E172" s="17"/>
      <c r="F172" s="17">
        <v>0</v>
      </c>
      <c r="G172" s="139"/>
    </row>
    <row r="173" spans="1:7" ht="21" customHeight="1">
      <c r="A173" s="9"/>
      <c r="B173" s="11"/>
      <c r="C173" s="9"/>
      <c r="D173" s="9"/>
      <c r="E173" s="17"/>
      <c r="F173" s="17"/>
      <c r="G173" s="139"/>
    </row>
    <row r="174" spans="1:7" s="16" customFormat="1" ht="21" customHeight="1">
      <c r="A174" s="12"/>
      <c r="B174" s="13" t="s">
        <v>237</v>
      </c>
      <c r="C174" s="12"/>
      <c r="D174" s="12"/>
      <c r="E174" s="12"/>
      <c r="F174" s="14">
        <f>D174+(E174/2)</f>
        <v>0</v>
      </c>
      <c r="G174" s="140" t="s">
        <v>110</v>
      </c>
    </row>
    <row r="175" spans="1:7" s="16" customFormat="1" ht="21" customHeight="1">
      <c r="A175" s="12"/>
      <c r="B175" s="13"/>
      <c r="C175" s="12"/>
      <c r="D175" s="12"/>
      <c r="E175" s="12"/>
      <c r="F175" s="14"/>
      <c r="G175" s="140"/>
    </row>
    <row r="176" spans="1:7" s="16" customFormat="1" ht="21" customHeight="1">
      <c r="A176" s="12"/>
      <c r="B176" s="13" t="s">
        <v>238</v>
      </c>
      <c r="C176" s="12"/>
      <c r="D176" s="12"/>
      <c r="E176" s="12"/>
      <c r="F176" s="14">
        <f t="shared" ref="F176:F192" si="6">D176+(E176/2)</f>
        <v>0</v>
      </c>
      <c r="G176" s="140" t="s">
        <v>111</v>
      </c>
    </row>
    <row r="177" spans="1:7" s="16" customFormat="1" ht="21" customHeight="1">
      <c r="A177" s="12"/>
      <c r="B177" s="13"/>
      <c r="C177" s="12"/>
      <c r="D177" s="12"/>
      <c r="E177" s="148" t="s">
        <v>5</v>
      </c>
      <c r="F177" s="148">
        <f>SUM(F164:F176)</f>
        <v>0</v>
      </c>
      <c r="G177" s="140"/>
    </row>
    <row r="178" spans="1:7" ht="21" customHeight="1">
      <c r="A178" s="9">
        <v>13</v>
      </c>
      <c r="B178" s="11" t="s">
        <v>239</v>
      </c>
      <c r="C178" s="9"/>
      <c r="D178" s="9"/>
      <c r="E178" s="9"/>
      <c r="F178" s="17">
        <f t="shared" si="6"/>
        <v>0</v>
      </c>
      <c r="G178" s="139"/>
    </row>
    <row r="179" spans="1:7" ht="21" customHeight="1">
      <c r="A179" s="9"/>
      <c r="B179" s="11"/>
      <c r="C179" s="9"/>
      <c r="D179" s="9"/>
      <c r="E179" s="9"/>
      <c r="F179" s="17"/>
      <c r="G179" s="139"/>
    </row>
    <row r="180" spans="1:7" ht="21" customHeight="1">
      <c r="A180" s="9"/>
      <c r="B180" s="11" t="s">
        <v>240</v>
      </c>
      <c r="C180" s="9"/>
      <c r="D180" s="9"/>
      <c r="E180" s="9"/>
      <c r="F180" s="17">
        <f t="shared" si="6"/>
        <v>0</v>
      </c>
      <c r="G180" s="139"/>
    </row>
    <row r="181" spans="1:7" ht="21" customHeight="1">
      <c r="A181" s="9"/>
      <c r="B181" s="11"/>
      <c r="C181" s="9"/>
      <c r="D181" s="9"/>
      <c r="E181" s="9"/>
      <c r="F181" s="17"/>
      <c r="G181" s="139"/>
    </row>
    <row r="182" spans="1:7" ht="21" customHeight="1">
      <c r="A182" s="9"/>
      <c r="B182" s="11" t="s">
        <v>241</v>
      </c>
      <c r="C182" s="9"/>
      <c r="D182" s="9"/>
      <c r="E182" s="9"/>
      <c r="F182" s="17">
        <f t="shared" si="6"/>
        <v>0</v>
      </c>
      <c r="G182" s="139"/>
    </row>
    <row r="183" spans="1:7" ht="21" customHeight="1">
      <c r="A183" s="9"/>
      <c r="B183" s="11"/>
      <c r="C183" s="9"/>
      <c r="D183" s="9"/>
      <c r="E183" s="9"/>
      <c r="F183" s="17"/>
      <c r="G183" s="139"/>
    </row>
    <row r="184" spans="1:7" ht="21" customHeight="1">
      <c r="A184" s="9"/>
      <c r="B184" s="11" t="s">
        <v>242</v>
      </c>
      <c r="C184" s="9"/>
      <c r="D184" s="9"/>
      <c r="E184" s="9"/>
      <c r="F184" s="17">
        <f t="shared" si="6"/>
        <v>0</v>
      </c>
      <c r="G184" s="139"/>
    </row>
    <row r="185" spans="1:7" ht="21" customHeight="1">
      <c r="A185" s="9"/>
      <c r="B185" s="11"/>
      <c r="C185" s="9"/>
      <c r="D185" s="9"/>
      <c r="E185" s="9"/>
      <c r="F185" s="17"/>
      <c r="G185" s="139"/>
    </row>
    <row r="186" spans="1:7" s="16" customFormat="1" ht="21" customHeight="1">
      <c r="A186" s="12"/>
      <c r="B186" s="13" t="s">
        <v>243</v>
      </c>
      <c r="C186" s="12"/>
      <c r="D186" s="12"/>
      <c r="E186" s="12"/>
      <c r="F186" s="14">
        <f t="shared" si="6"/>
        <v>0</v>
      </c>
      <c r="G186" s="140" t="s">
        <v>274</v>
      </c>
    </row>
    <row r="187" spans="1:7" ht="21" customHeight="1">
      <c r="A187" s="9"/>
      <c r="B187" s="11"/>
      <c r="C187" s="9"/>
      <c r="D187" s="9"/>
      <c r="E187" s="9"/>
      <c r="F187" s="17"/>
      <c r="G187" s="139"/>
    </row>
    <row r="188" spans="1:7" s="16" customFormat="1" ht="21" customHeight="1">
      <c r="A188" s="12"/>
      <c r="B188" s="13" t="s">
        <v>244</v>
      </c>
      <c r="C188" s="12"/>
      <c r="D188" s="12"/>
      <c r="E188" s="12"/>
      <c r="F188" s="14">
        <f t="shared" si="6"/>
        <v>0</v>
      </c>
      <c r="G188" s="140" t="s">
        <v>110</v>
      </c>
    </row>
    <row r="189" spans="1:7" s="16" customFormat="1" ht="21" customHeight="1">
      <c r="A189" s="12"/>
      <c r="B189" s="13"/>
      <c r="C189" s="12"/>
      <c r="D189" s="12"/>
      <c r="E189" s="12"/>
      <c r="F189" s="14"/>
      <c r="G189" s="140"/>
    </row>
    <row r="190" spans="1:7" s="16" customFormat="1" ht="21" customHeight="1">
      <c r="A190" s="12"/>
      <c r="B190" s="13" t="s">
        <v>245</v>
      </c>
      <c r="C190" s="12"/>
      <c r="D190" s="12"/>
      <c r="E190" s="12"/>
      <c r="F190" s="14">
        <f>D190+(E190/2)</f>
        <v>0</v>
      </c>
      <c r="G190" s="140" t="s">
        <v>111</v>
      </c>
    </row>
    <row r="191" spans="1:7" s="16" customFormat="1" ht="21" customHeight="1">
      <c r="A191" s="12"/>
      <c r="B191" s="13"/>
      <c r="C191" s="12"/>
      <c r="D191" s="12"/>
      <c r="E191" s="148" t="s">
        <v>5</v>
      </c>
      <c r="F191" s="148">
        <f>SUM(F178:F190)</f>
        <v>0</v>
      </c>
      <c r="G191" s="140"/>
    </row>
    <row r="192" spans="1:7" ht="21" customHeight="1">
      <c r="A192" s="9">
        <v>14</v>
      </c>
      <c r="B192" s="11" t="s">
        <v>246</v>
      </c>
      <c r="C192" s="9"/>
      <c r="D192" s="9"/>
      <c r="E192" s="9"/>
      <c r="F192" s="17">
        <f t="shared" si="6"/>
        <v>0</v>
      </c>
      <c r="G192" s="139"/>
    </row>
    <row r="193" spans="1:7" ht="21" customHeight="1">
      <c r="A193" s="9"/>
      <c r="B193" s="11"/>
      <c r="C193" s="9"/>
      <c r="D193" s="9"/>
      <c r="E193" s="9"/>
      <c r="F193" s="17"/>
      <c r="G193" s="139"/>
    </row>
    <row r="194" spans="1:7" ht="21" customHeight="1">
      <c r="A194" s="9"/>
      <c r="B194" s="11" t="s">
        <v>247</v>
      </c>
      <c r="C194" s="9"/>
      <c r="D194" s="9"/>
      <c r="E194" s="9"/>
      <c r="F194" s="17">
        <f>D194+(E194/2)</f>
        <v>0</v>
      </c>
      <c r="G194" s="139"/>
    </row>
    <row r="195" spans="1:7" ht="21" customHeight="1">
      <c r="A195" s="9"/>
      <c r="B195" s="11"/>
      <c r="C195" s="9"/>
      <c r="D195" s="9"/>
      <c r="E195" s="9"/>
      <c r="F195" s="17"/>
      <c r="G195" s="139"/>
    </row>
    <row r="196" spans="1:7" ht="21" customHeight="1">
      <c r="A196" s="9"/>
      <c r="B196" s="11" t="s">
        <v>248</v>
      </c>
      <c r="C196" s="9"/>
      <c r="D196" s="9"/>
      <c r="E196" s="9"/>
      <c r="F196" s="17">
        <f>D196+(E196/2)</f>
        <v>0</v>
      </c>
      <c r="G196" s="139"/>
    </row>
    <row r="197" spans="1:7" ht="21" customHeight="1">
      <c r="A197" s="9"/>
      <c r="B197" s="11"/>
      <c r="C197" s="9"/>
      <c r="D197" s="9"/>
      <c r="E197" s="9"/>
      <c r="F197" s="17"/>
      <c r="G197" s="139"/>
    </row>
    <row r="198" spans="1:7" ht="21" customHeight="1">
      <c r="A198" s="9"/>
      <c r="B198" s="11" t="s">
        <v>249</v>
      </c>
      <c r="C198" s="9"/>
      <c r="D198" s="9"/>
      <c r="E198" s="9"/>
      <c r="F198" s="17">
        <f>D198+(E198/2)</f>
        <v>0</v>
      </c>
      <c r="G198" s="139"/>
    </row>
    <row r="199" spans="1:7" ht="21" customHeight="1">
      <c r="A199" s="9"/>
      <c r="B199" s="11"/>
      <c r="C199" s="9"/>
      <c r="D199" s="9"/>
      <c r="E199" s="9"/>
      <c r="F199" s="17"/>
      <c r="G199" s="139"/>
    </row>
    <row r="200" spans="1:7" ht="21" customHeight="1">
      <c r="A200" s="9"/>
      <c r="B200" s="11" t="s">
        <v>250</v>
      </c>
      <c r="C200" s="9"/>
      <c r="D200" s="9"/>
      <c r="E200" s="9"/>
      <c r="F200" s="17">
        <f>D200+(E200/2)</f>
        <v>0</v>
      </c>
      <c r="G200" s="139"/>
    </row>
    <row r="201" spans="1:7" ht="21" customHeight="1">
      <c r="A201" s="9"/>
      <c r="B201" s="11"/>
      <c r="C201" s="9"/>
      <c r="D201" s="9"/>
      <c r="E201" s="9"/>
      <c r="F201" s="17"/>
      <c r="G201" s="139"/>
    </row>
    <row r="202" spans="1:7" s="16" customFormat="1" ht="21" customHeight="1">
      <c r="A202" s="12"/>
      <c r="B202" s="13" t="s">
        <v>251</v>
      </c>
      <c r="C202" s="12"/>
      <c r="D202" s="12"/>
      <c r="E202" s="14"/>
      <c r="F202" s="14">
        <v>0</v>
      </c>
      <c r="G202" s="140" t="s">
        <v>110</v>
      </c>
    </row>
    <row r="203" spans="1:7" s="16" customFormat="1" ht="21" customHeight="1">
      <c r="A203" s="12"/>
      <c r="B203" s="13"/>
      <c r="C203" s="12"/>
      <c r="D203" s="12"/>
      <c r="E203" s="14"/>
      <c r="F203" s="14"/>
      <c r="G203" s="140"/>
    </row>
    <row r="204" spans="1:7" s="16" customFormat="1" ht="21" customHeight="1">
      <c r="A204" s="12"/>
      <c r="B204" s="13" t="s">
        <v>252</v>
      </c>
      <c r="C204" s="12"/>
      <c r="D204" s="12"/>
      <c r="E204" s="12"/>
      <c r="F204" s="14">
        <f>D204+(E204/2)</f>
        <v>0</v>
      </c>
      <c r="G204" s="140" t="s">
        <v>111</v>
      </c>
    </row>
    <row r="205" spans="1:7" s="16" customFormat="1" ht="21" customHeight="1">
      <c r="A205" s="12"/>
      <c r="B205" s="13"/>
      <c r="C205" s="12"/>
      <c r="D205" s="12"/>
      <c r="E205" s="148" t="s">
        <v>5</v>
      </c>
      <c r="F205" s="148">
        <f>SUM(F192:F204)</f>
        <v>0</v>
      </c>
      <c r="G205" s="140"/>
    </row>
    <row r="206" spans="1:7" ht="21" customHeight="1">
      <c r="A206" s="9">
        <v>15</v>
      </c>
      <c r="B206" s="11" t="s">
        <v>253</v>
      </c>
      <c r="C206" s="9"/>
      <c r="D206" s="9"/>
      <c r="E206" s="9"/>
      <c r="F206" s="17">
        <f t="shared" ref="F206:F222" si="7">D206+(E206/2)</f>
        <v>0</v>
      </c>
      <c r="G206" s="139"/>
    </row>
    <row r="207" spans="1:7" ht="21" customHeight="1">
      <c r="A207" s="9"/>
      <c r="B207" s="11"/>
      <c r="C207" s="9"/>
      <c r="D207" s="9"/>
      <c r="E207" s="9"/>
      <c r="F207" s="17"/>
      <c r="G207" s="139"/>
    </row>
    <row r="208" spans="1:7" ht="21" customHeight="1">
      <c r="A208" s="9"/>
      <c r="B208" s="11" t="s">
        <v>254</v>
      </c>
      <c r="C208" s="9"/>
      <c r="D208" s="9"/>
      <c r="E208" s="9"/>
      <c r="F208" s="17">
        <f t="shared" si="7"/>
        <v>0</v>
      </c>
      <c r="G208" s="139"/>
    </row>
    <row r="209" spans="1:7" ht="21" customHeight="1">
      <c r="A209" s="9"/>
      <c r="B209" s="11"/>
      <c r="C209" s="9"/>
      <c r="D209" s="9"/>
      <c r="E209" s="9"/>
      <c r="F209" s="17"/>
      <c r="G209" s="139"/>
    </row>
    <row r="210" spans="1:7" ht="21" customHeight="1">
      <c r="A210" s="9"/>
      <c r="B210" s="11" t="s">
        <v>255</v>
      </c>
      <c r="C210" s="9"/>
      <c r="D210" s="9"/>
      <c r="E210" s="9"/>
      <c r="F210" s="17">
        <f t="shared" si="7"/>
        <v>0</v>
      </c>
      <c r="G210" s="139"/>
    </row>
    <row r="211" spans="1:7" ht="21" customHeight="1">
      <c r="A211" s="9"/>
      <c r="B211" s="11"/>
      <c r="C211" s="9"/>
      <c r="D211" s="9"/>
      <c r="E211" s="9"/>
      <c r="F211" s="17"/>
      <c r="G211" s="139"/>
    </row>
    <row r="212" spans="1:7" ht="21" customHeight="1">
      <c r="A212" s="9"/>
      <c r="B212" s="11" t="s">
        <v>256</v>
      </c>
      <c r="C212" s="9"/>
      <c r="D212" s="9"/>
      <c r="E212" s="9"/>
      <c r="F212" s="17">
        <f t="shared" si="7"/>
        <v>0</v>
      </c>
      <c r="G212" s="139"/>
    </row>
    <row r="213" spans="1:7" ht="21" customHeight="1">
      <c r="A213" s="9"/>
      <c r="B213" s="11"/>
      <c r="C213" s="9"/>
      <c r="D213" s="9"/>
      <c r="E213" s="9"/>
      <c r="F213" s="17"/>
      <c r="G213" s="139"/>
    </row>
    <row r="214" spans="1:7" ht="21" customHeight="1">
      <c r="A214" s="9"/>
      <c r="B214" s="11" t="s">
        <v>257</v>
      </c>
      <c r="C214" s="9"/>
      <c r="D214" s="9"/>
      <c r="E214" s="9"/>
      <c r="F214" s="17">
        <f t="shared" si="7"/>
        <v>0</v>
      </c>
      <c r="G214" s="139"/>
    </row>
    <row r="215" spans="1:7" ht="21" customHeight="1">
      <c r="A215" s="9"/>
      <c r="B215" s="11"/>
      <c r="C215" s="9"/>
      <c r="D215" s="9"/>
      <c r="E215" s="9"/>
      <c r="F215" s="17"/>
      <c r="G215" s="139"/>
    </row>
    <row r="216" spans="1:7" s="16" customFormat="1" ht="21" customHeight="1">
      <c r="A216" s="12"/>
      <c r="B216" s="13" t="s">
        <v>258</v>
      </c>
      <c r="C216" s="12"/>
      <c r="D216" s="12"/>
      <c r="E216" s="12"/>
      <c r="F216" s="14">
        <f t="shared" si="7"/>
        <v>0</v>
      </c>
      <c r="G216" s="140" t="s">
        <v>110</v>
      </c>
    </row>
    <row r="217" spans="1:7" s="16" customFormat="1" ht="21" customHeight="1">
      <c r="A217" s="12"/>
      <c r="B217" s="13"/>
      <c r="C217" s="12"/>
      <c r="D217" s="12"/>
      <c r="E217" s="12"/>
      <c r="F217" s="14"/>
      <c r="G217" s="140"/>
    </row>
    <row r="218" spans="1:7" s="16" customFormat="1" ht="21" customHeight="1">
      <c r="A218" s="12"/>
      <c r="B218" s="13" t="s">
        <v>259</v>
      </c>
      <c r="C218" s="12"/>
      <c r="D218" s="12"/>
      <c r="E218" s="12"/>
      <c r="F218" s="14">
        <f t="shared" si="7"/>
        <v>0</v>
      </c>
      <c r="G218" s="140" t="s">
        <v>111</v>
      </c>
    </row>
    <row r="219" spans="1:7" s="16" customFormat="1" ht="21" customHeight="1">
      <c r="A219" s="12"/>
      <c r="B219" s="13"/>
      <c r="C219" s="12"/>
      <c r="D219" s="12"/>
      <c r="E219" s="148" t="s">
        <v>5</v>
      </c>
      <c r="F219" s="148">
        <f>SUM(F206:F218)</f>
        <v>0</v>
      </c>
      <c r="G219" s="140"/>
    </row>
    <row r="220" spans="1:7" ht="21" customHeight="1">
      <c r="A220" s="9">
        <v>16</v>
      </c>
      <c r="B220" s="11" t="s">
        <v>260</v>
      </c>
      <c r="C220" s="9"/>
      <c r="D220" s="9"/>
      <c r="E220" s="9"/>
      <c r="F220" s="17">
        <f t="shared" si="7"/>
        <v>0</v>
      </c>
      <c r="G220" s="139"/>
    </row>
    <row r="221" spans="1:7" ht="21" customHeight="1">
      <c r="A221" s="9"/>
      <c r="B221" s="11"/>
      <c r="C221" s="9"/>
      <c r="D221" s="9"/>
      <c r="E221" s="9"/>
      <c r="F221" s="17"/>
      <c r="G221" s="139"/>
    </row>
    <row r="222" spans="1:7" ht="21" customHeight="1">
      <c r="A222" s="9"/>
      <c r="B222" s="11" t="s">
        <v>261</v>
      </c>
      <c r="C222" s="9"/>
      <c r="D222" s="9"/>
      <c r="E222" s="9"/>
      <c r="F222" s="17">
        <f t="shared" si="7"/>
        <v>0</v>
      </c>
      <c r="G222" s="139"/>
    </row>
    <row r="223" spans="1:7" ht="21" customHeight="1">
      <c r="A223" s="9"/>
      <c r="B223" s="11"/>
      <c r="C223" s="9"/>
      <c r="D223" s="9"/>
      <c r="E223" s="9"/>
      <c r="F223" s="17"/>
      <c r="G223" s="139"/>
    </row>
    <row r="224" spans="1:7" ht="21" customHeight="1">
      <c r="A224" s="9"/>
      <c r="B224" s="11" t="s">
        <v>262</v>
      </c>
      <c r="C224" s="9"/>
      <c r="D224" s="9"/>
      <c r="E224" s="9"/>
      <c r="F224" s="17">
        <f>D224+(E224/2)</f>
        <v>0</v>
      </c>
      <c r="G224" s="139"/>
    </row>
    <row r="225" spans="1:7" ht="21" customHeight="1">
      <c r="A225" s="9"/>
      <c r="B225" s="11"/>
      <c r="C225" s="9"/>
      <c r="D225" s="9"/>
      <c r="E225" s="9"/>
      <c r="F225" s="17"/>
      <c r="G225" s="139"/>
    </row>
    <row r="226" spans="1:7" ht="21" customHeight="1">
      <c r="A226" s="9"/>
      <c r="B226" s="11" t="s">
        <v>263</v>
      </c>
      <c r="C226" s="9"/>
      <c r="D226" s="9"/>
      <c r="E226" s="9"/>
      <c r="F226" s="17">
        <f>D226+(E226/2)</f>
        <v>0</v>
      </c>
      <c r="G226" s="139"/>
    </row>
    <row r="227" spans="1:7" ht="21" customHeight="1">
      <c r="A227" s="9"/>
      <c r="B227" s="11"/>
      <c r="C227" s="9"/>
      <c r="D227" s="9"/>
      <c r="E227" s="9"/>
      <c r="F227" s="17"/>
      <c r="G227" s="139"/>
    </row>
    <row r="228" spans="1:7" ht="21" customHeight="1">
      <c r="A228" s="9"/>
      <c r="B228" s="11" t="s">
        <v>264</v>
      </c>
      <c r="C228" s="9"/>
      <c r="D228" s="9"/>
      <c r="E228" s="9"/>
      <c r="F228" s="17">
        <f>D228+(E228/2)</f>
        <v>0</v>
      </c>
      <c r="G228" s="139"/>
    </row>
    <row r="229" spans="1:7" ht="21" customHeight="1">
      <c r="A229" s="9"/>
      <c r="B229" s="11"/>
      <c r="C229" s="9"/>
      <c r="D229" s="9"/>
      <c r="E229" s="9"/>
      <c r="F229" s="17"/>
      <c r="G229" s="139"/>
    </row>
    <row r="230" spans="1:7" s="16" customFormat="1" ht="21" customHeight="1">
      <c r="A230" s="12"/>
      <c r="B230" s="13" t="s">
        <v>265</v>
      </c>
      <c r="C230" s="12"/>
      <c r="D230" s="12"/>
      <c r="E230" s="12"/>
      <c r="F230" s="14">
        <f>D230+(E230/2)</f>
        <v>0</v>
      </c>
      <c r="G230" s="140" t="s">
        <v>110</v>
      </c>
    </row>
    <row r="231" spans="1:7" s="16" customFormat="1" ht="21" customHeight="1">
      <c r="A231" s="12"/>
      <c r="B231" s="13"/>
      <c r="C231" s="12"/>
      <c r="D231" s="12"/>
      <c r="E231" s="12"/>
      <c r="F231" s="14"/>
      <c r="G231" s="140"/>
    </row>
    <row r="232" spans="1:7" s="16" customFormat="1" ht="21" customHeight="1">
      <c r="A232" s="12"/>
      <c r="B232" s="13" t="s">
        <v>266</v>
      </c>
      <c r="C232" s="12"/>
      <c r="D232" s="12"/>
      <c r="E232" s="14"/>
      <c r="F232" s="14">
        <f>SUM(F204:F230)</f>
        <v>0</v>
      </c>
      <c r="G232" s="140" t="s">
        <v>111</v>
      </c>
    </row>
    <row r="233" spans="1:7" s="16" customFormat="1" ht="21" customHeight="1">
      <c r="A233" s="15"/>
      <c r="B233" s="13"/>
      <c r="C233" s="12"/>
      <c r="D233" s="12"/>
      <c r="E233" s="148" t="s">
        <v>5</v>
      </c>
      <c r="F233" s="148">
        <f>SUM(F220:F232)</f>
        <v>0</v>
      </c>
      <c r="G233" s="140"/>
    </row>
    <row r="234" spans="1:7" s="16" customFormat="1" ht="21" customHeight="1">
      <c r="A234" s="12">
        <v>17</v>
      </c>
      <c r="B234" s="13" t="s">
        <v>287</v>
      </c>
      <c r="C234" s="12"/>
      <c r="D234" s="12"/>
      <c r="E234" s="12"/>
      <c r="F234" s="14">
        <f t="shared" ref="F234" si="8">D234+(E234/2)</f>
        <v>0</v>
      </c>
      <c r="G234" s="140" t="s">
        <v>293</v>
      </c>
    </row>
    <row r="235" spans="1:7" s="16" customFormat="1" ht="21" customHeight="1">
      <c r="A235" s="12"/>
      <c r="B235" s="13"/>
      <c r="C235" s="12"/>
      <c r="D235" s="12"/>
      <c r="E235" s="12"/>
      <c r="F235" s="14"/>
      <c r="G235" s="140"/>
    </row>
    <row r="236" spans="1:7" s="16" customFormat="1" ht="21" customHeight="1">
      <c r="A236" s="12"/>
      <c r="B236" s="13" t="s">
        <v>288</v>
      </c>
      <c r="C236" s="12"/>
      <c r="D236" s="12"/>
      <c r="E236" s="12"/>
      <c r="F236" s="14">
        <f t="shared" ref="F236" si="9">D236+(E236/2)</f>
        <v>0</v>
      </c>
      <c r="G236" s="140" t="s">
        <v>293</v>
      </c>
    </row>
    <row r="237" spans="1:7" s="16" customFormat="1" ht="21" customHeight="1">
      <c r="A237" s="12"/>
      <c r="B237" s="13"/>
      <c r="C237" s="12"/>
      <c r="D237" s="12"/>
      <c r="E237" s="12"/>
      <c r="F237" s="14"/>
      <c r="G237" s="140"/>
    </row>
    <row r="238" spans="1:7" s="16" customFormat="1" ht="21" customHeight="1">
      <c r="A238" s="12"/>
      <c r="B238" s="13" t="s">
        <v>289</v>
      </c>
      <c r="C238" s="12"/>
      <c r="D238" s="12"/>
      <c r="E238" s="12"/>
      <c r="F238" s="14">
        <f>D238+(E238/2)</f>
        <v>0</v>
      </c>
      <c r="G238" s="140" t="s">
        <v>293</v>
      </c>
    </row>
    <row r="239" spans="1:7" s="16" customFormat="1" ht="21" customHeight="1">
      <c r="A239" s="12"/>
      <c r="B239" s="13"/>
      <c r="C239" s="12"/>
      <c r="D239" s="12"/>
      <c r="E239" s="12"/>
      <c r="F239" s="14"/>
      <c r="G239" s="140"/>
    </row>
    <row r="240" spans="1:7" s="16" customFormat="1" ht="21" customHeight="1">
      <c r="A240" s="12"/>
      <c r="B240" s="13" t="s">
        <v>263</v>
      </c>
      <c r="C240" s="12"/>
      <c r="D240" s="12"/>
      <c r="E240" s="12"/>
      <c r="F240" s="14">
        <f>D240+(E240/2)</f>
        <v>0</v>
      </c>
      <c r="G240" s="140" t="s">
        <v>293</v>
      </c>
    </row>
    <row r="241" spans="1:7" s="16" customFormat="1" ht="21" customHeight="1">
      <c r="A241" s="12"/>
      <c r="B241" s="13"/>
      <c r="C241" s="12"/>
      <c r="D241" s="12"/>
      <c r="E241" s="12"/>
      <c r="F241" s="14"/>
      <c r="G241" s="140"/>
    </row>
    <row r="242" spans="1:7" s="16" customFormat="1" ht="21" customHeight="1">
      <c r="A242" s="12"/>
      <c r="B242" s="13" t="s">
        <v>290</v>
      </c>
      <c r="C242" s="12"/>
      <c r="D242" s="12"/>
      <c r="E242" s="12"/>
      <c r="F242" s="14">
        <f>D242+(E242/2)</f>
        <v>0</v>
      </c>
      <c r="G242" s="140" t="s">
        <v>293</v>
      </c>
    </row>
    <row r="243" spans="1:7" s="16" customFormat="1" ht="21" customHeight="1">
      <c r="A243" s="12"/>
      <c r="B243" s="13"/>
      <c r="C243" s="12"/>
      <c r="D243" s="12"/>
      <c r="E243" s="12"/>
      <c r="F243" s="14"/>
      <c r="G243" s="140"/>
    </row>
    <row r="244" spans="1:7" s="16" customFormat="1" ht="21" customHeight="1">
      <c r="A244" s="12"/>
      <c r="B244" s="13" t="s">
        <v>291</v>
      </c>
      <c r="C244" s="12"/>
      <c r="D244" s="12"/>
      <c r="E244" s="12"/>
      <c r="F244" s="14">
        <f>D244+(E244/2)</f>
        <v>0</v>
      </c>
      <c r="G244" s="140" t="s">
        <v>110</v>
      </c>
    </row>
    <row r="245" spans="1:7" s="16" customFormat="1" ht="21" customHeight="1">
      <c r="A245" s="12"/>
      <c r="B245" s="13"/>
      <c r="C245" s="12"/>
      <c r="D245" s="12"/>
      <c r="E245" s="12"/>
      <c r="F245" s="14"/>
      <c r="G245" s="140"/>
    </row>
    <row r="246" spans="1:7" s="16" customFormat="1" ht="21" customHeight="1">
      <c r="A246" s="12"/>
      <c r="B246" s="13" t="s">
        <v>292</v>
      </c>
      <c r="C246" s="12"/>
      <c r="D246" s="12"/>
      <c r="E246" s="14"/>
      <c r="F246" s="14">
        <f>SUM(F218:F244)</f>
        <v>0</v>
      </c>
      <c r="G246" s="140" t="s">
        <v>111</v>
      </c>
    </row>
    <row r="247" spans="1:7" s="16" customFormat="1" ht="21" customHeight="1">
      <c r="A247" s="15"/>
      <c r="B247" s="13"/>
      <c r="C247" s="12"/>
      <c r="D247" s="12"/>
      <c r="E247" s="148" t="s">
        <v>5</v>
      </c>
      <c r="F247" s="148">
        <f>SUM(F234:F246)</f>
        <v>0</v>
      </c>
      <c r="G247" s="140"/>
    </row>
    <row r="248" spans="1:7" s="24" customFormat="1" ht="22.5">
      <c r="A248" s="158"/>
      <c r="B248" s="21"/>
      <c r="C248" s="22"/>
      <c r="D248" s="22" t="s">
        <v>16</v>
      </c>
      <c r="E248" s="23"/>
      <c r="F248" s="120">
        <f>F23+F37+F51+F65+F79+F93+F107+F121+F135+F149+F163+F177+F191+F205+F219+F233+F247</f>
        <v>0</v>
      </c>
      <c r="G248" s="142" t="s">
        <v>8</v>
      </c>
    </row>
    <row r="249" spans="1:7" s="27" customFormat="1" ht="21.75" customHeight="1">
      <c r="A249" s="157"/>
      <c r="B249" s="26"/>
      <c r="D249" s="28" t="s">
        <v>9</v>
      </c>
      <c r="E249" s="28"/>
      <c r="F249" s="133">
        <f>G5</f>
        <v>150</v>
      </c>
      <c r="G249" s="143" t="s">
        <v>8</v>
      </c>
    </row>
    <row r="250" spans="1:7" s="27" customFormat="1" ht="21.75" customHeight="1">
      <c r="A250" s="25"/>
      <c r="B250" s="29"/>
      <c r="C250" s="177" t="s">
        <v>30</v>
      </c>
      <c r="D250" s="177"/>
      <c r="E250" s="177"/>
      <c r="F250" s="230">
        <f>F248-F249</f>
        <v>-150</v>
      </c>
      <c r="G250" s="143" t="s">
        <v>8</v>
      </c>
    </row>
    <row r="251" spans="1:7" s="27" customFormat="1" ht="21.75" customHeight="1">
      <c r="A251" s="25"/>
      <c r="B251" s="30"/>
      <c r="C251" s="164" t="s">
        <v>31</v>
      </c>
      <c r="D251" s="164"/>
      <c r="E251" s="164"/>
      <c r="F251" s="231">
        <f>F250*400</f>
        <v>-60000</v>
      </c>
      <c r="G251" s="144" t="s">
        <v>33</v>
      </c>
    </row>
    <row r="252" spans="1:7" s="27" customFormat="1" ht="21.75" customHeight="1">
      <c r="A252" s="156"/>
      <c r="B252" s="30"/>
      <c r="C252" s="132"/>
      <c r="D252" s="132"/>
      <c r="E252" s="132"/>
      <c r="F252" s="134"/>
      <c r="G252" s="144"/>
    </row>
    <row r="253" spans="1:7" s="33" customFormat="1" ht="22.5">
      <c r="A253" s="31" t="s">
        <v>7</v>
      </c>
      <c r="B253" s="124"/>
      <c r="C253" s="125"/>
      <c r="D253" s="165" t="s">
        <v>15</v>
      </c>
      <c r="E253" s="166"/>
      <c r="F253" s="167"/>
      <c r="G253" s="32" t="s">
        <v>16</v>
      </c>
    </row>
    <row r="254" spans="1:7" s="36" customFormat="1" ht="17.25">
      <c r="A254" s="123" t="s">
        <v>10</v>
      </c>
      <c r="B254" s="34"/>
      <c r="C254" s="35"/>
      <c r="D254" s="168" t="s">
        <v>12</v>
      </c>
      <c r="E254" s="169"/>
      <c r="F254" s="170"/>
      <c r="G254" s="32" t="s">
        <v>17</v>
      </c>
    </row>
    <row r="255" spans="1:7" s="36" customFormat="1" ht="17.25">
      <c r="A255" s="149" t="s">
        <v>11</v>
      </c>
      <c r="B255" s="150"/>
      <c r="C255" s="151"/>
      <c r="D255" s="168" t="s">
        <v>70</v>
      </c>
      <c r="E255" s="169"/>
      <c r="F255" s="170"/>
      <c r="G255" s="37" t="s">
        <v>69</v>
      </c>
    </row>
    <row r="256" spans="1:7" s="36" customFormat="1" ht="17.25">
      <c r="A256" s="152" t="s">
        <v>71</v>
      </c>
      <c r="B256" s="46"/>
      <c r="C256" s="47"/>
      <c r="D256" s="171" t="s">
        <v>13</v>
      </c>
      <c r="E256" s="171"/>
      <c r="F256" s="172"/>
      <c r="G256" s="37" t="s">
        <v>18</v>
      </c>
    </row>
    <row r="257" spans="1:11" s="36" customFormat="1" ht="17.25">
      <c r="A257" s="38" t="s">
        <v>20</v>
      </c>
      <c r="B257" s="44"/>
      <c r="C257" s="39"/>
      <c r="D257" s="42"/>
      <c r="E257" s="42"/>
      <c r="F257" s="135"/>
      <c r="G257" s="43"/>
    </row>
    <row r="258" spans="1:11" s="36" customFormat="1" ht="17.25">
      <c r="A258" s="153" t="s">
        <v>21</v>
      </c>
      <c r="B258" s="46"/>
      <c r="C258" s="47"/>
      <c r="D258" s="171" t="s">
        <v>14</v>
      </c>
      <c r="E258" s="171"/>
      <c r="F258" s="172"/>
      <c r="G258" s="45" t="s">
        <v>19</v>
      </c>
    </row>
    <row r="259" spans="1:11" s="36" customFormat="1" ht="17.25">
      <c r="A259" s="40" t="s">
        <v>22</v>
      </c>
      <c r="B259" s="42"/>
      <c r="C259" s="41"/>
      <c r="D259" s="42"/>
      <c r="F259" s="135"/>
      <c r="G259" s="43"/>
    </row>
    <row r="260" spans="1:11" s="36" customFormat="1" ht="17.25">
      <c r="A260" s="38" t="s">
        <v>23</v>
      </c>
      <c r="B260" s="154"/>
      <c r="C260" s="126"/>
      <c r="D260" s="126"/>
      <c r="E260" s="126"/>
      <c r="F260" s="126"/>
      <c r="G260" s="127"/>
    </row>
    <row r="261" spans="1:11" s="36" customFormat="1" ht="17.25">
      <c r="A261" s="154" t="s">
        <v>34</v>
      </c>
      <c r="B261" s="44"/>
      <c r="C261" s="44"/>
      <c r="D261" s="44"/>
      <c r="E261" s="44"/>
      <c r="F261" s="136"/>
      <c r="G261" s="145"/>
    </row>
    <row r="262" spans="1:11" s="36" customFormat="1" ht="17.25">
      <c r="A262" s="155" t="s">
        <v>27</v>
      </c>
      <c r="B262" s="44"/>
      <c r="C262" s="44"/>
      <c r="D262" s="44"/>
      <c r="E262" s="44"/>
      <c r="F262" s="136"/>
      <c r="G262" s="145"/>
    </row>
    <row r="263" spans="1:11" s="36" customFormat="1" ht="17.25">
      <c r="A263" s="155" t="s">
        <v>28</v>
      </c>
      <c r="B263" s="44"/>
      <c r="C263" s="44"/>
      <c r="D263" s="44"/>
      <c r="E263" s="44"/>
      <c r="F263" s="136"/>
      <c r="G263" s="145"/>
    </row>
    <row r="264" spans="1:11" ht="21.75" customHeight="1">
      <c r="A264" s="155" t="s">
        <v>29</v>
      </c>
      <c r="B264" s="52"/>
      <c r="C264" s="44"/>
      <c r="D264" s="44"/>
      <c r="E264" s="44"/>
      <c r="F264" s="136"/>
      <c r="G264" s="145"/>
      <c r="H264" s="50"/>
      <c r="J264" s="50"/>
      <c r="K264" s="129"/>
    </row>
    <row r="265" spans="1:11" ht="21.75" customHeight="1">
      <c r="A265" s="155"/>
      <c r="B265" s="52"/>
      <c r="C265" s="44"/>
      <c r="D265" s="44"/>
      <c r="E265" s="44"/>
      <c r="F265" s="136"/>
      <c r="G265" s="145"/>
      <c r="H265" s="50"/>
      <c r="J265" s="50"/>
      <c r="K265" s="129"/>
    </row>
    <row r="266" spans="1:11" ht="21.75" customHeight="1">
      <c r="A266" s="51"/>
      <c r="B266" s="52"/>
      <c r="C266" s="182" t="s">
        <v>24</v>
      </c>
      <c r="D266" s="182"/>
      <c r="E266" s="182"/>
      <c r="F266" s="182"/>
      <c r="G266" s="183"/>
      <c r="H266" s="50"/>
      <c r="J266" s="50"/>
      <c r="K266" s="129"/>
    </row>
    <row r="267" spans="1:11" ht="21.75" customHeight="1">
      <c r="A267" s="51"/>
      <c r="B267" s="52"/>
      <c r="C267" s="182"/>
      <c r="D267" s="182"/>
      <c r="E267" s="182"/>
      <c r="F267" s="182"/>
      <c r="G267" s="183"/>
      <c r="H267" s="50"/>
      <c r="J267" s="50"/>
      <c r="K267" s="53"/>
    </row>
    <row r="268" spans="1:11" ht="21.75" customHeight="1">
      <c r="A268" s="51"/>
      <c r="B268" s="52"/>
      <c r="C268" s="182" t="s">
        <v>32</v>
      </c>
      <c r="D268" s="182"/>
      <c r="E268" s="182"/>
      <c r="F268" s="182"/>
      <c r="G268" s="183"/>
      <c r="H268" s="50"/>
      <c r="J268" s="50"/>
      <c r="K268" s="129"/>
    </row>
    <row r="269" spans="1:11" ht="21.75" customHeight="1">
      <c r="A269" s="51"/>
      <c r="B269" s="52"/>
      <c r="C269" s="186" t="str">
        <f>"("&amp;B5&amp;")"</f>
        <v>("โปรดระบุ")</v>
      </c>
      <c r="D269" s="186"/>
      <c r="E269" s="186"/>
      <c r="F269" s="186"/>
      <c r="G269" s="187"/>
      <c r="H269" s="50"/>
      <c r="J269" s="50"/>
      <c r="K269" s="129"/>
    </row>
    <row r="270" spans="1:11" ht="21.75" customHeight="1">
      <c r="A270" s="51"/>
      <c r="B270" s="52"/>
      <c r="C270" s="182" t="str">
        <f>B6</f>
        <v>อาจารย์</v>
      </c>
      <c r="D270" s="182"/>
      <c r="E270" s="182"/>
      <c r="F270" s="182"/>
      <c r="G270" s="183"/>
      <c r="H270" s="50"/>
      <c r="J270" s="50"/>
      <c r="K270" s="129"/>
    </row>
    <row r="271" spans="1:11">
      <c r="A271" s="54"/>
      <c r="B271" s="55"/>
      <c r="C271" s="184"/>
      <c r="D271" s="184"/>
      <c r="E271" s="184"/>
      <c r="F271" s="184"/>
      <c r="G271" s="185"/>
    </row>
  </sheetData>
  <mergeCells count="19">
    <mergeCell ref="C266:G266"/>
    <mergeCell ref="D258:F258"/>
    <mergeCell ref="D255:F255"/>
    <mergeCell ref="C271:G271"/>
    <mergeCell ref="C270:G270"/>
    <mergeCell ref="C269:G269"/>
    <mergeCell ref="C268:G268"/>
    <mergeCell ref="C267:G267"/>
    <mergeCell ref="C251:E251"/>
    <mergeCell ref="D253:F253"/>
    <mergeCell ref="D254:F254"/>
    <mergeCell ref="D256:F256"/>
    <mergeCell ref="A1:G1"/>
    <mergeCell ref="A8:B8"/>
    <mergeCell ref="D8:F8"/>
    <mergeCell ref="C250:E250"/>
    <mergeCell ref="B5:C5"/>
    <mergeCell ref="F2:G2"/>
    <mergeCell ref="G8:G9"/>
  </mergeCells>
  <phoneticPr fontId="2" type="noConversion"/>
  <printOptions horizontalCentered="1"/>
  <pageMargins left="0.39370078740157483" right="0.39370078740157483" top="0.81" bottom="0.66" header="0.31496062992125984" footer="0.31496062992125984"/>
  <pageSetup paperSize="9" orientation="portrait" r:id="rId1"/>
  <headerFooter alignWithMargins="0">
    <oddHeader>&amp;R&amp;P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opLeftCell="A10" workbookViewId="0">
      <selection activeCell="F16" sqref="F16"/>
    </sheetView>
  </sheetViews>
  <sheetFormatPr defaultRowHeight="22.5"/>
  <cols>
    <col min="1" max="1" width="9.5703125" style="56" customWidth="1"/>
    <col min="2" max="2" width="9.28515625" style="56" bestFit="1" customWidth="1"/>
    <col min="3" max="4" width="9.140625" style="56"/>
    <col min="5" max="5" width="10.85546875" style="56" customWidth="1"/>
    <col min="6" max="8" width="9.140625" style="56"/>
    <col min="9" max="9" width="23.140625" style="56" customWidth="1"/>
    <col min="10" max="10" width="9.28515625" style="56" bestFit="1" customWidth="1"/>
    <col min="11" max="16384" width="9.140625" style="56"/>
  </cols>
  <sheetData>
    <row r="1" spans="1:9" ht="57" customHeight="1">
      <c r="A1" s="189" t="s">
        <v>35</v>
      </c>
      <c r="B1" s="189"/>
      <c r="C1" s="189"/>
      <c r="D1" s="189"/>
      <c r="E1" s="189"/>
      <c r="F1" s="189"/>
      <c r="G1" s="189"/>
      <c r="H1" s="189"/>
      <c r="I1" s="189"/>
    </row>
    <row r="3" spans="1:9">
      <c r="A3" s="56" t="s">
        <v>140</v>
      </c>
      <c r="B3" s="56" t="s">
        <v>139</v>
      </c>
      <c r="F3" s="191" t="s">
        <v>280</v>
      </c>
      <c r="G3" s="191"/>
      <c r="H3" s="191"/>
      <c r="I3" s="191"/>
    </row>
    <row r="4" spans="1:9">
      <c r="A4" s="56" t="s">
        <v>275</v>
      </c>
      <c r="B4" s="159"/>
      <c r="C4" s="159"/>
      <c r="F4" s="191" t="s">
        <v>38</v>
      </c>
      <c r="G4" s="191"/>
      <c r="H4" s="191"/>
      <c r="I4" s="191"/>
    </row>
    <row r="5" spans="1:9">
      <c r="A5" s="56" t="s">
        <v>36</v>
      </c>
      <c r="B5" s="191" t="s">
        <v>276</v>
      </c>
      <c r="C5" s="191"/>
      <c r="D5" s="191"/>
      <c r="E5" s="191"/>
      <c r="F5" s="191"/>
      <c r="G5" s="191"/>
      <c r="H5" s="191"/>
      <c r="I5" s="191"/>
    </row>
    <row r="6" spans="1:9" ht="10.5" customHeight="1">
      <c r="A6" s="58"/>
      <c r="B6" s="58"/>
      <c r="C6" s="58"/>
      <c r="D6" s="58"/>
      <c r="E6" s="58"/>
      <c r="F6" s="58"/>
      <c r="G6" s="58"/>
      <c r="H6" s="59"/>
      <c r="I6" s="58"/>
    </row>
    <row r="7" spans="1:9" ht="32.25" customHeight="1">
      <c r="A7" s="60" t="s">
        <v>37</v>
      </c>
      <c r="B7" s="60" t="s">
        <v>150</v>
      </c>
      <c r="H7" s="57"/>
    </row>
    <row r="8" spans="1:9">
      <c r="H8" s="57"/>
    </row>
    <row r="9" spans="1:9">
      <c r="A9" s="61"/>
      <c r="B9" s="61" t="s">
        <v>277</v>
      </c>
      <c r="C9" s="61"/>
      <c r="D9" s="61"/>
      <c r="E9" s="61"/>
      <c r="F9" s="61"/>
      <c r="G9" s="61"/>
      <c r="H9" s="61"/>
      <c r="I9" s="62"/>
    </row>
    <row r="10" spans="1:9">
      <c r="A10" s="61" t="s">
        <v>298</v>
      </c>
      <c r="B10" s="61"/>
      <c r="C10" s="61"/>
      <c r="D10" s="61"/>
      <c r="E10" s="61"/>
      <c r="F10" s="61"/>
      <c r="G10" s="61"/>
      <c r="H10" s="61"/>
    </row>
    <row r="11" spans="1:9">
      <c r="B11" s="190"/>
      <c r="C11" s="190"/>
    </row>
    <row r="12" spans="1:9">
      <c r="B12" s="56" t="s">
        <v>278</v>
      </c>
    </row>
    <row r="13" spans="1:9">
      <c r="A13" s="61" t="s">
        <v>299</v>
      </c>
      <c r="B13" s="61"/>
      <c r="C13" s="61"/>
      <c r="D13" s="61"/>
      <c r="E13" s="61"/>
      <c r="F13" s="63"/>
    </row>
    <row r="14" spans="1:9">
      <c r="A14" s="188" t="s">
        <v>300</v>
      </c>
      <c r="B14" s="188"/>
      <c r="C14" s="188"/>
      <c r="D14" s="188"/>
      <c r="E14" s="188"/>
      <c r="F14" s="188"/>
      <c r="G14" s="188"/>
      <c r="H14" s="188"/>
      <c r="I14" s="188"/>
    </row>
    <row r="16" spans="1:9">
      <c r="B16" s="56" t="s">
        <v>43</v>
      </c>
    </row>
    <row r="17" spans="5:9">
      <c r="E17" s="61"/>
      <c r="F17" s="61"/>
      <c r="G17" s="61"/>
    </row>
    <row r="18" spans="5:9">
      <c r="E18" s="61"/>
      <c r="F18" s="61"/>
      <c r="G18" s="61"/>
    </row>
    <row r="19" spans="5:9">
      <c r="F19" s="163" t="str">
        <f>'2.63'!C268</f>
        <v>ลงชื่อ…………………………………</v>
      </c>
      <c r="G19" s="163"/>
      <c r="H19" s="163"/>
      <c r="I19" s="61"/>
    </row>
    <row r="20" spans="5:9">
      <c r="E20" s="61"/>
      <c r="F20" s="163" t="s">
        <v>279</v>
      </c>
      <c r="G20" s="163"/>
      <c r="H20" s="163"/>
    </row>
    <row r="21" spans="5:9">
      <c r="E21" s="61"/>
      <c r="F21" s="61"/>
      <c r="G21" s="61" t="s">
        <v>46</v>
      </c>
      <c r="H21" s="61"/>
    </row>
  </sheetData>
  <mergeCells count="6">
    <mergeCell ref="A14:I14"/>
    <mergeCell ref="A1:I1"/>
    <mergeCell ref="B11:C11"/>
    <mergeCell ref="B5:I5"/>
    <mergeCell ref="F3:I3"/>
    <mergeCell ref="F4:I4"/>
  </mergeCells>
  <phoneticPr fontId="2" type="noConversion"/>
  <pageMargins left="0.75" right="0.43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opLeftCell="A16" workbookViewId="0">
      <selection activeCell="C8" sqref="C8"/>
    </sheetView>
  </sheetViews>
  <sheetFormatPr defaultRowHeight="22.5"/>
  <cols>
    <col min="1" max="1" width="6" style="56" customWidth="1"/>
    <col min="2" max="2" width="27.140625" style="56" customWidth="1"/>
    <col min="3" max="3" width="15.85546875" style="56" customWidth="1"/>
    <col min="4" max="4" width="11.28515625" style="56" customWidth="1"/>
    <col min="5" max="6" width="15.42578125" style="56" customWidth="1"/>
    <col min="7" max="7" width="15" style="56" customWidth="1"/>
    <col min="8" max="8" width="11.85546875" style="56" customWidth="1"/>
    <col min="9" max="9" width="14.5703125" style="56" customWidth="1"/>
    <col min="10" max="10" width="11.42578125" style="56" customWidth="1"/>
    <col min="11" max="11" width="12.28515625" style="56" customWidth="1"/>
    <col min="12" max="16384" width="9.140625" style="56"/>
  </cols>
  <sheetData>
    <row r="1" spans="1:11">
      <c r="A1" s="173" t="s">
        <v>72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</row>
    <row r="2" spans="1:11">
      <c r="A2" s="173" t="s">
        <v>281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</row>
    <row r="3" spans="1:11" ht="15.75" customHeight="1"/>
    <row r="4" spans="1:11" s="64" customFormat="1">
      <c r="A4" s="195" t="s">
        <v>73</v>
      </c>
      <c r="B4" s="195" t="s">
        <v>74</v>
      </c>
      <c r="C4" s="195" t="s">
        <v>75</v>
      </c>
      <c r="D4" s="195" t="s">
        <v>76</v>
      </c>
      <c r="E4" s="195" t="s">
        <v>77</v>
      </c>
      <c r="F4" s="195"/>
      <c r="G4" s="196" t="s">
        <v>78</v>
      </c>
      <c r="H4" s="195" t="s">
        <v>79</v>
      </c>
      <c r="I4" s="195" t="s">
        <v>80</v>
      </c>
      <c r="J4" s="197" t="s">
        <v>81</v>
      </c>
      <c r="K4" s="195" t="s">
        <v>7</v>
      </c>
    </row>
    <row r="5" spans="1:11" s="64" customFormat="1" ht="62.25" customHeight="1">
      <c r="A5" s="195"/>
      <c r="B5" s="195"/>
      <c r="C5" s="195"/>
      <c r="D5" s="195"/>
      <c r="E5" s="65" t="s">
        <v>82</v>
      </c>
      <c r="F5" s="65" t="s">
        <v>83</v>
      </c>
      <c r="G5" s="196"/>
      <c r="H5" s="195"/>
      <c r="I5" s="195"/>
      <c r="J5" s="198"/>
      <c r="K5" s="195"/>
    </row>
    <row r="6" spans="1:11">
      <c r="A6" s="66">
        <v>1</v>
      </c>
      <c r="B6" s="160" t="s">
        <v>149</v>
      </c>
      <c r="C6" s="66" t="str">
        <f>'2.63'!B6</f>
        <v>อาจารย์</v>
      </c>
      <c r="D6" s="66"/>
      <c r="E6" s="68" t="s">
        <v>99</v>
      </c>
      <c r="F6" s="66"/>
      <c r="G6" s="69"/>
      <c r="H6" s="161">
        <f>G6*400</f>
        <v>0</v>
      </c>
      <c r="I6" s="160"/>
      <c r="J6" s="67"/>
      <c r="K6" s="67"/>
    </row>
    <row r="7" spans="1:11">
      <c r="A7" s="70"/>
      <c r="B7" s="70"/>
      <c r="C7" s="71"/>
      <c r="D7" s="71"/>
      <c r="E7" s="71"/>
      <c r="F7" s="71"/>
      <c r="G7" s="71"/>
      <c r="H7" s="72"/>
      <c r="I7" s="70"/>
      <c r="J7" s="70"/>
      <c r="K7" s="70"/>
    </row>
    <row r="8" spans="1:11">
      <c r="A8" s="70"/>
      <c r="B8" s="70"/>
      <c r="C8" s="71"/>
      <c r="D8" s="71"/>
      <c r="E8" s="71"/>
      <c r="F8" s="71"/>
      <c r="G8" s="71"/>
      <c r="H8" s="72"/>
      <c r="I8" s="70"/>
      <c r="J8" s="70"/>
      <c r="K8" s="70"/>
    </row>
    <row r="9" spans="1:11">
      <c r="A9" s="73"/>
      <c r="B9" s="73"/>
      <c r="C9" s="74"/>
      <c r="D9" s="74"/>
      <c r="E9" s="74"/>
      <c r="F9" s="74"/>
      <c r="G9" s="74"/>
      <c r="H9" s="74"/>
      <c r="I9" s="73"/>
      <c r="J9" s="73"/>
      <c r="K9" s="73"/>
    </row>
    <row r="10" spans="1:11" s="1" customFormat="1" ht="20.25">
      <c r="A10" s="48"/>
      <c r="B10" s="49"/>
      <c r="C10" s="75"/>
      <c r="D10" s="48"/>
      <c r="E10" s="199" t="s">
        <v>84</v>
      </c>
      <c r="F10" s="199"/>
      <c r="G10" s="75"/>
      <c r="H10" s="48"/>
      <c r="I10" s="199" t="s">
        <v>85</v>
      </c>
      <c r="J10" s="199"/>
      <c r="K10" s="75"/>
    </row>
    <row r="11" spans="1:11" s="1" customFormat="1" ht="27.75" customHeight="1">
      <c r="A11" s="76" t="s">
        <v>283</v>
      </c>
      <c r="B11" s="77"/>
      <c r="C11" s="78"/>
      <c r="D11" s="200" t="s">
        <v>86</v>
      </c>
      <c r="E11" s="201"/>
      <c r="F11" s="201"/>
      <c r="G11" s="202"/>
      <c r="H11" s="203" t="s">
        <v>87</v>
      </c>
      <c r="I11" s="204"/>
      <c r="J11" s="204"/>
      <c r="K11" s="205"/>
    </row>
    <row r="12" spans="1:11" s="1" customFormat="1">
      <c r="A12" s="79"/>
      <c r="B12" s="162">
        <f>H6</f>
        <v>0</v>
      </c>
      <c r="C12" s="80" t="s">
        <v>33</v>
      </c>
      <c r="D12" s="192" t="s">
        <v>282</v>
      </c>
      <c r="E12" s="193"/>
      <c r="F12" s="193"/>
      <c r="G12" s="194"/>
      <c r="H12" s="206" t="s">
        <v>88</v>
      </c>
      <c r="I12" s="182"/>
      <c r="J12" s="182"/>
      <c r="K12" s="183"/>
    </row>
    <row r="13" spans="1:11" s="1" customFormat="1" ht="23.25" customHeight="1">
      <c r="A13" s="192" t="s">
        <v>284</v>
      </c>
      <c r="B13" s="193"/>
      <c r="C13" s="194"/>
      <c r="D13" s="207" t="s">
        <v>95</v>
      </c>
      <c r="E13" s="208"/>
      <c r="F13" s="208"/>
      <c r="G13" s="209"/>
      <c r="H13" s="203" t="s">
        <v>89</v>
      </c>
      <c r="I13" s="204"/>
      <c r="J13" s="204"/>
      <c r="K13" s="205"/>
    </row>
    <row r="14" spans="1:11" s="1" customFormat="1" ht="24.75" customHeight="1">
      <c r="A14" s="76"/>
      <c r="B14" s="77"/>
      <c r="C14" s="81"/>
      <c r="D14" s="203" t="s">
        <v>90</v>
      </c>
      <c r="E14" s="204"/>
      <c r="F14" s="204"/>
      <c r="G14" s="205"/>
      <c r="H14" s="203" t="s">
        <v>90</v>
      </c>
      <c r="I14" s="204"/>
      <c r="J14" s="204"/>
      <c r="K14" s="205"/>
    </row>
    <row r="15" spans="1:11" s="1" customFormat="1" ht="15.75" customHeight="1">
      <c r="A15" s="54"/>
      <c r="B15" s="55"/>
      <c r="C15" s="82"/>
      <c r="D15" s="210"/>
      <c r="E15" s="211"/>
      <c r="F15" s="211"/>
      <c r="G15" s="212"/>
      <c r="H15" s="210"/>
      <c r="I15" s="211"/>
      <c r="J15" s="211"/>
      <c r="K15" s="212"/>
    </row>
    <row r="16" spans="1:11" s="1" customFormat="1" ht="26.25" customHeight="1">
      <c r="A16" s="213" t="s">
        <v>25</v>
      </c>
      <c r="B16" s="199"/>
      <c r="C16" s="199"/>
      <c r="D16" s="199"/>
      <c r="E16" s="214"/>
      <c r="F16" s="213" t="s">
        <v>26</v>
      </c>
      <c r="G16" s="199"/>
      <c r="H16" s="199"/>
      <c r="I16" s="199"/>
      <c r="J16" s="199"/>
      <c r="K16" s="214"/>
    </row>
    <row r="17" spans="1:11" s="1" customFormat="1" ht="30" customHeight="1">
      <c r="A17" s="215" t="s">
        <v>93</v>
      </c>
      <c r="B17" s="216"/>
      <c r="C17" s="216"/>
      <c r="D17" s="216"/>
      <c r="E17" s="217"/>
      <c r="F17" s="203" t="s">
        <v>91</v>
      </c>
      <c r="G17" s="204"/>
      <c r="H17" s="204"/>
      <c r="I17" s="204"/>
      <c r="J17" s="204"/>
      <c r="K17" s="205"/>
    </row>
    <row r="18" spans="1:11" s="1" customFormat="1" ht="24" customHeight="1">
      <c r="A18" s="215" t="s">
        <v>144</v>
      </c>
      <c r="B18" s="216"/>
      <c r="C18" s="216"/>
      <c r="D18" s="216"/>
      <c r="E18" s="217"/>
      <c r="F18" s="207" t="s">
        <v>148</v>
      </c>
      <c r="G18" s="208"/>
      <c r="H18" s="208"/>
      <c r="I18" s="208"/>
      <c r="J18" s="208"/>
      <c r="K18" s="209"/>
    </row>
    <row r="19" spans="1:11" s="1" customFormat="1" ht="30.75" customHeight="1">
      <c r="A19" s="215" t="s">
        <v>145</v>
      </c>
      <c r="B19" s="216"/>
      <c r="C19" s="216"/>
      <c r="D19" s="216"/>
      <c r="E19" s="217"/>
      <c r="F19" s="207" t="s">
        <v>147</v>
      </c>
      <c r="G19" s="208"/>
      <c r="H19" s="208"/>
      <c r="I19" s="208"/>
      <c r="J19" s="208"/>
      <c r="K19" s="209"/>
    </row>
    <row r="20" spans="1:11" s="1" customFormat="1" ht="30.75" customHeight="1">
      <c r="A20" s="215" t="s">
        <v>139</v>
      </c>
      <c r="B20" s="216"/>
      <c r="C20" s="216"/>
      <c r="D20" s="216"/>
      <c r="E20" s="217"/>
      <c r="F20" s="207" t="s">
        <v>146</v>
      </c>
      <c r="G20" s="208"/>
      <c r="H20" s="208"/>
      <c r="I20" s="208"/>
      <c r="J20" s="208"/>
      <c r="K20" s="209"/>
    </row>
    <row r="21" spans="1:11" s="1" customFormat="1" ht="24.75" customHeight="1">
      <c r="A21" s="219" t="s">
        <v>94</v>
      </c>
      <c r="B21" s="219"/>
      <c r="C21" s="219"/>
      <c r="D21" s="219"/>
      <c r="E21" s="219"/>
      <c r="F21" s="220" t="s">
        <v>92</v>
      </c>
      <c r="G21" s="220"/>
      <c r="H21" s="220"/>
      <c r="I21" s="220"/>
      <c r="J21" s="220"/>
      <c r="K21" s="220"/>
    </row>
    <row r="22" spans="1:11" s="1" customFormat="1">
      <c r="A22" s="218"/>
      <c r="B22" s="218"/>
      <c r="C22" s="218"/>
      <c r="D22" s="218"/>
      <c r="E22" s="218"/>
      <c r="F22" s="55"/>
      <c r="G22" s="55"/>
      <c r="H22" s="55"/>
      <c r="I22" s="55"/>
      <c r="J22" s="55"/>
      <c r="K22" s="82"/>
    </row>
  </sheetData>
  <mergeCells count="38">
    <mergeCell ref="A17:E17"/>
    <mergeCell ref="F17:K17"/>
    <mergeCell ref="A22:E22"/>
    <mergeCell ref="A18:E18"/>
    <mergeCell ref="F18:K18"/>
    <mergeCell ref="A19:E19"/>
    <mergeCell ref="F19:K19"/>
    <mergeCell ref="A21:E21"/>
    <mergeCell ref="F21:K21"/>
    <mergeCell ref="A20:E20"/>
    <mergeCell ref="F20:K20"/>
    <mergeCell ref="D14:G14"/>
    <mergeCell ref="H14:K14"/>
    <mergeCell ref="D15:G15"/>
    <mergeCell ref="H15:K15"/>
    <mergeCell ref="A16:E16"/>
    <mergeCell ref="F16:K16"/>
    <mergeCell ref="H11:K11"/>
    <mergeCell ref="D12:G12"/>
    <mergeCell ref="H12:K12"/>
    <mergeCell ref="D13:G13"/>
    <mergeCell ref="H13:K13"/>
    <mergeCell ref="A13:C13"/>
    <mergeCell ref="A1:K1"/>
    <mergeCell ref="A2:K2"/>
    <mergeCell ref="A4:A5"/>
    <mergeCell ref="B4:B5"/>
    <mergeCell ref="C4:C5"/>
    <mergeCell ref="D4:D5"/>
    <mergeCell ref="E4:F4"/>
    <mergeCell ref="G4:G5"/>
    <mergeCell ref="H4:H5"/>
    <mergeCell ref="I4:I5"/>
    <mergeCell ref="J4:J5"/>
    <mergeCell ref="K4:K5"/>
    <mergeCell ref="E10:F10"/>
    <mergeCell ref="I10:J10"/>
    <mergeCell ref="D11:G11"/>
  </mergeCells>
  <printOptions horizontalCentered="1"/>
  <pageMargins left="0.11811023622047245" right="0.11811023622047245" top="0.35433070866141736" bottom="0.35433070866141736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M12" sqref="M12"/>
    </sheetView>
  </sheetViews>
  <sheetFormatPr defaultRowHeight="20.25"/>
  <cols>
    <col min="1" max="1" width="9.5703125" style="83" customWidth="1"/>
    <col min="2" max="2" width="46.28515625" style="83" customWidth="1"/>
    <col min="3" max="3" width="13.85546875" style="83" customWidth="1"/>
    <col min="4" max="4" width="17.7109375" style="83" customWidth="1"/>
    <col min="5" max="5" width="11.5703125" style="83" customWidth="1"/>
    <col min="6" max="8" width="9.140625" style="119"/>
    <col min="9" max="9" width="12" style="83" customWidth="1"/>
    <col min="10" max="10" width="10.5703125" style="83" customWidth="1"/>
    <col min="11" max="16384" width="9.140625" style="83"/>
  </cols>
  <sheetData>
    <row r="1" spans="1:10">
      <c r="A1" s="223" t="s">
        <v>286</v>
      </c>
      <c r="B1" s="223"/>
      <c r="C1" s="223"/>
      <c r="D1" s="223"/>
      <c r="E1" s="223"/>
      <c r="F1" s="223"/>
      <c r="G1" s="223"/>
      <c r="H1" s="223"/>
      <c r="I1" s="223"/>
      <c r="J1" s="223"/>
    </row>
    <row r="2" spans="1:10">
      <c r="A2" s="223" t="s">
        <v>141</v>
      </c>
      <c r="B2" s="223"/>
      <c r="C2" s="223"/>
      <c r="D2" s="223"/>
      <c r="E2" s="223"/>
      <c r="F2" s="223"/>
      <c r="G2" s="223"/>
      <c r="H2" s="223"/>
      <c r="I2" s="223"/>
      <c r="J2" s="223"/>
    </row>
    <row r="3" spans="1:10">
      <c r="A3" s="224" t="s">
        <v>112</v>
      </c>
      <c r="B3" s="224"/>
      <c r="C3" s="224"/>
      <c r="D3" s="224"/>
      <c r="E3" s="224"/>
      <c r="F3" s="224"/>
      <c r="G3" s="224"/>
      <c r="H3" s="224"/>
      <c r="I3" s="224"/>
      <c r="J3" s="224"/>
    </row>
    <row r="5" spans="1:10" s="85" customFormat="1" ht="21.75">
      <c r="A5" s="84" t="s">
        <v>113</v>
      </c>
      <c r="B5" s="84" t="s">
        <v>114</v>
      </c>
      <c r="C5" s="84" t="s">
        <v>115</v>
      </c>
      <c r="D5" s="84" t="s">
        <v>116</v>
      </c>
      <c r="E5" s="225" t="s">
        <v>117</v>
      </c>
      <c r="F5" s="225"/>
      <c r="G5" s="225"/>
      <c r="H5" s="225"/>
      <c r="I5" s="226" t="s">
        <v>285</v>
      </c>
      <c r="J5" s="227"/>
    </row>
    <row r="6" spans="1:10">
      <c r="A6" s="86"/>
      <c r="B6" s="86"/>
      <c r="C6" s="87"/>
      <c r="D6" s="88"/>
      <c r="E6" s="87" t="s">
        <v>118</v>
      </c>
      <c r="F6" s="89" t="s">
        <v>119</v>
      </c>
      <c r="G6" s="87" t="s">
        <v>120</v>
      </c>
      <c r="H6" s="87" t="s">
        <v>121</v>
      </c>
      <c r="I6" s="87" t="s">
        <v>120</v>
      </c>
      <c r="J6" s="87" t="s">
        <v>121</v>
      </c>
    </row>
    <row r="7" spans="1:10" s="97" customFormat="1">
      <c r="A7" s="90" t="s">
        <v>122</v>
      </c>
      <c r="B7" s="91" t="s">
        <v>123</v>
      </c>
      <c r="C7" s="92" t="s">
        <v>124</v>
      </c>
      <c r="D7" s="93" t="s">
        <v>5</v>
      </c>
      <c r="E7" s="94" t="s">
        <v>125</v>
      </c>
      <c r="F7" s="95">
        <f>SUM(F8)</f>
        <v>84</v>
      </c>
      <c r="G7" s="95">
        <f>SUM(G8)</f>
        <v>45</v>
      </c>
      <c r="H7" s="95">
        <f>SUM(H8)</f>
        <v>0</v>
      </c>
      <c r="I7" s="96"/>
      <c r="J7" s="96"/>
    </row>
    <row r="8" spans="1:10" s="105" customFormat="1">
      <c r="A8" s="98"/>
      <c r="B8" s="99"/>
      <c r="C8" s="100"/>
      <c r="D8" s="101" t="s">
        <v>126</v>
      </c>
      <c r="E8" s="102" t="s">
        <v>127</v>
      </c>
      <c r="F8" s="103">
        <v>84</v>
      </c>
      <c r="G8" s="103">
        <f>3*15</f>
        <v>45</v>
      </c>
      <c r="H8" s="103">
        <v>0</v>
      </c>
      <c r="I8" s="104">
        <f>30*1.5</f>
        <v>45</v>
      </c>
      <c r="J8" s="103">
        <v>0</v>
      </c>
    </row>
    <row r="9" spans="1:10" s="105" customFormat="1">
      <c r="A9" s="98"/>
      <c r="B9" s="99"/>
      <c r="C9" s="100"/>
      <c r="D9" s="106"/>
      <c r="E9" s="100"/>
      <c r="F9" s="107"/>
      <c r="G9" s="107"/>
      <c r="H9" s="107"/>
      <c r="I9" s="108"/>
      <c r="J9" s="107"/>
    </row>
    <row r="10" spans="1:10" s="105" customFormat="1">
      <c r="A10" s="90" t="s">
        <v>128</v>
      </c>
      <c r="B10" s="91" t="s">
        <v>129</v>
      </c>
      <c r="C10" s="92" t="s">
        <v>124</v>
      </c>
      <c r="D10" s="93" t="s">
        <v>5</v>
      </c>
      <c r="E10" s="94" t="s">
        <v>130</v>
      </c>
      <c r="F10" s="96">
        <f>SUM(F11:F12)</f>
        <v>103</v>
      </c>
      <c r="G10" s="96">
        <f>SUM(G11:G12)</f>
        <v>90</v>
      </c>
      <c r="H10" s="96">
        <f>SUM(H11:H12)</f>
        <v>0</v>
      </c>
      <c r="I10" s="96"/>
      <c r="J10" s="96"/>
    </row>
    <row r="11" spans="1:10" s="105" customFormat="1">
      <c r="A11" s="98"/>
      <c r="B11" s="99"/>
      <c r="C11" s="100"/>
      <c r="D11" s="101" t="s">
        <v>126</v>
      </c>
      <c r="E11" s="102" t="s">
        <v>127</v>
      </c>
      <c r="F11" s="103">
        <v>45</v>
      </c>
      <c r="G11" s="103">
        <f t="shared" ref="G11:I12" si="0">3*15</f>
        <v>45</v>
      </c>
      <c r="H11" s="103">
        <v>0</v>
      </c>
      <c r="I11" s="103">
        <f t="shared" si="0"/>
        <v>45</v>
      </c>
      <c r="J11" s="103">
        <v>0</v>
      </c>
    </row>
    <row r="12" spans="1:10" s="105" customFormat="1">
      <c r="A12" s="98"/>
      <c r="B12" s="99"/>
      <c r="C12" s="100"/>
      <c r="D12" s="101" t="s">
        <v>126</v>
      </c>
      <c r="E12" s="102" t="s">
        <v>131</v>
      </c>
      <c r="F12" s="103">
        <v>58</v>
      </c>
      <c r="G12" s="103">
        <f t="shared" si="0"/>
        <v>45</v>
      </c>
      <c r="H12" s="103">
        <v>0</v>
      </c>
      <c r="I12" s="103">
        <f t="shared" si="0"/>
        <v>45</v>
      </c>
      <c r="J12" s="103">
        <v>0</v>
      </c>
    </row>
    <row r="13" spans="1:10" s="105" customFormat="1">
      <c r="A13" s="98"/>
      <c r="B13" s="99"/>
      <c r="C13" s="100"/>
      <c r="D13" s="106"/>
      <c r="E13" s="100"/>
      <c r="F13" s="107"/>
      <c r="G13" s="107"/>
      <c r="H13" s="107"/>
      <c r="I13" s="108"/>
      <c r="J13" s="107"/>
    </row>
    <row r="14" spans="1:10" s="105" customFormat="1">
      <c r="A14" s="90" t="s">
        <v>132</v>
      </c>
      <c r="B14" s="91" t="s">
        <v>133</v>
      </c>
      <c r="C14" s="92" t="s">
        <v>124</v>
      </c>
      <c r="D14" s="93" t="s">
        <v>5</v>
      </c>
      <c r="E14" s="94" t="s">
        <v>130</v>
      </c>
      <c r="F14" s="96">
        <f>SUM(F15:F16)</f>
        <v>129</v>
      </c>
      <c r="G14" s="96">
        <f>SUM(G15:G16)</f>
        <v>90</v>
      </c>
      <c r="H14" s="96">
        <f>SUM(H15:H16)</f>
        <v>0</v>
      </c>
      <c r="I14" s="108"/>
      <c r="J14" s="96"/>
    </row>
    <row r="15" spans="1:10" s="105" customFormat="1">
      <c r="A15" s="108"/>
      <c r="B15" s="99"/>
      <c r="C15" s="100"/>
      <c r="D15" s="101" t="s">
        <v>126</v>
      </c>
      <c r="E15" s="102" t="s">
        <v>127</v>
      </c>
      <c r="F15" s="103">
        <v>65</v>
      </c>
      <c r="G15" s="103">
        <f>3*15</f>
        <v>45</v>
      </c>
      <c r="H15" s="103">
        <v>0</v>
      </c>
      <c r="I15" s="104">
        <f>30*1.5</f>
        <v>45</v>
      </c>
      <c r="J15" s="103">
        <v>0</v>
      </c>
    </row>
    <row r="16" spans="1:10" s="114" customFormat="1">
      <c r="A16" s="109"/>
      <c r="B16" s="110"/>
      <c r="C16" s="111"/>
      <c r="D16" s="112" t="s">
        <v>134</v>
      </c>
      <c r="E16" s="102" t="s">
        <v>131</v>
      </c>
      <c r="F16" s="103">
        <v>64</v>
      </c>
      <c r="G16" s="103">
        <f>3*15</f>
        <v>45</v>
      </c>
      <c r="H16" s="103">
        <v>0</v>
      </c>
      <c r="I16" s="113"/>
      <c r="J16" s="113"/>
    </row>
    <row r="17" spans="1:10" s="105" customFormat="1">
      <c r="A17" s="228" t="s">
        <v>135</v>
      </c>
      <c r="B17" s="229"/>
      <c r="C17" s="229"/>
      <c r="D17" s="115"/>
      <c r="E17" s="116"/>
      <c r="F17" s="103">
        <f>SUM(F14,F10,F7)</f>
        <v>316</v>
      </c>
      <c r="G17" s="103">
        <f>SUM(G14,G10,G7)</f>
        <v>225</v>
      </c>
      <c r="H17" s="103">
        <f>SUM(H14,H10,H7)</f>
        <v>0</v>
      </c>
      <c r="I17" s="109"/>
      <c r="J17" s="109"/>
    </row>
    <row r="18" spans="1:10" s="118" customFormat="1" ht="21" thickBot="1">
      <c r="A18" s="221" t="s">
        <v>136</v>
      </c>
      <c r="B18" s="222"/>
      <c r="C18" s="222"/>
      <c r="D18" s="121" t="s">
        <v>143</v>
      </c>
      <c r="E18" s="122"/>
      <c r="F18" s="117">
        <f>SUM(F7,F10,F14)</f>
        <v>316</v>
      </c>
      <c r="G18" s="117">
        <f>SUM(G7,G10,G14)</f>
        <v>225</v>
      </c>
      <c r="H18" s="117">
        <f>SUM(H14,H10,H7)</f>
        <v>0</v>
      </c>
      <c r="I18" s="117">
        <f>SUM(I7:I16)</f>
        <v>180</v>
      </c>
      <c r="J18" s="117">
        <f>SUM(J7:J16)</f>
        <v>0</v>
      </c>
    </row>
    <row r="19" spans="1:10" ht="21" thickTop="1"/>
  </sheetData>
  <mergeCells count="7">
    <mergeCell ref="A18:C18"/>
    <mergeCell ref="A1:J1"/>
    <mergeCell ref="A2:J2"/>
    <mergeCell ref="A3:J3"/>
    <mergeCell ref="E5:H5"/>
    <mergeCell ref="I5:J5"/>
    <mergeCell ref="A17:C17"/>
  </mergeCells>
  <pageMargins left="0.47" right="0.2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5</vt:i4>
      </vt:variant>
      <vt:variant>
        <vt:lpstr>ช่วงที่มีชื่อ</vt:lpstr>
      </vt:variant>
      <vt:variant>
        <vt:i4>2</vt:i4>
      </vt:variant>
    </vt:vector>
  </HeadingPairs>
  <TitlesOfParts>
    <vt:vector size="7" baseType="lpstr">
      <vt:lpstr>Sheet1</vt:lpstr>
      <vt:lpstr>2.63</vt:lpstr>
      <vt:lpstr>บันทึกหน้าแบบฟอร์ม</vt:lpstr>
      <vt:lpstr>ใบขวาง</vt:lpstr>
      <vt:lpstr>ตารางกรอกภาระงาน </vt:lpstr>
      <vt:lpstr>'ตารางกรอกภาระงาน '!Print_Area</vt:lpstr>
      <vt:lpstr>'2.63'!Print_Titles</vt:lpstr>
    </vt:vector>
  </TitlesOfParts>
  <Company>Pre-Load Install Users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J1nt0</dc:creator>
  <cp:lastModifiedBy>Windows User</cp:lastModifiedBy>
  <cp:lastPrinted>2021-03-23T09:01:57Z</cp:lastPrinted>
  <dcterms:created xsi:type="dcterms:W3CDTF">2002-09-26T01:34:19Z</dcterms:created>
  <dcterms:modified xsi:type="dcterms:W3CDTF">2021-03-23T09:02:00Z</dcterms:modified>
</cp:coreProperties>
</file>